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90" windowWidth="22725" windowHeight="12180"/>
  </bookViews>
  <sheets>
    <sheet name="4 Poules de 5" sheetId="11" r:id="rId1"/>
  </sheets>
  <definedNames>
    <definedName name="GUICHON_André">#REF!</definedName>
    <definedName name="v2T2RANS">'4 Poules de 5'!$I$6</definedName>
    <definedName name="_xlnm.Print_Area" localSheetId="0">'4 Poules de 5'!$A$1:$AB$37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11"/>
  <c r="AD14"/>
  <c r="X12"/>
  <c r="Y12"/>
  <c r="I7"/>
  <c r="I6"/>
  <c r="I25"/>
  <c r="M21" s="1"/>
  <c r="Q21" s="1"/>
  <c r="AD21" s="1"/>
  <c r="AH23" s="1"/>
  <c r="I24"/>
  <c r="I23"/>
  <c r="M24" s="1"/>
  <c r="AD25" s="1"/>
  <c r="I22"/>
  <c r="M23" s="1"/>
  <c r="Q24" s="1"/>
  <c r="I21"/>
  <c r="I20"/>
  <c r="M16" s="1"/>
  <c r="Q18" s="1"/>
  <c r="AD19" s="1"/>
  <c r="I19"/>
  <c r="I18"/>
  <c r="M19" s="1"/>
  <c r="AD20" s="1"/>
  <c r="I17"/>
  <c r="I16"/>
  <c r="M18" s="1"/>
  <c r="Q19" s="1"/>
  <c r="U18" s="1"/>
  <c r="AD18" s="1"/>
  <c r="I15"/>
  <c r="I14"/>
  <c r="I13"/>
  <c r="I12"/>
  <c r="I11"/>
  <c r="I9"/>
  <c r="I8"/>
  <c r="I10"/>
  <c r="Y22"/>
  <c r="X22"/>
  <c r="Y21"/>
  <c r="X21"/>
  <c r="Y17"/>
  <c r="X17"/>
  <c r="Y16"/>
  <c r="X16"/>
  <c r="M25" l="1"/>
  <c r="Q22" s="1"/>
  <c r="M20"/>
  <c r="Q17" s="1"/>
  <c r="U17" s="1"/>
  <c r="AD17" s="1"/>
  <c r="AH8" s="1"/>
  <c r="M17"/>
  <c r="Q16" s="1"/>
  <c r="AD16" s="1"/>
  <c r="AH19" s="1"/>
  <c r="M22"/>
  <c r="Q23" s="1"/>
  <c r="AD23" l="1"/>
  <c r="AH12" s="1"/>
  <c r="AD22"/>
  <c r="AH16" s="1"/>
  <c r="AL12" s="1"/>
  <c r="M11"/>
  <c r="M14"/>
  <c r="M13"/>
  <c r="M9"/>
  <c r="AD10" s="1"/>
  <c r="Q14" l="1"/>
  <c r="AD15"/>
  <c r="M6"/>
  <c r="X6"/>
  <c r="Y6"/>
  <c r="X7"/>
  <c r="Y7"/>
  <c r="X11"/>
  <c r="Y11"/>
  <c r="M7" l="1"/>
  <c r="Q8" s="1"/>
  <c r="AD9" s="1"/>
  <c r="M10"/>
  <c r="M12"/>
  <c r="Q13" s="1"/>
  <c r="M15"/>
  <c r="Q12" s="1"/>
  <c r="AD13" l="1"/>
  <c r="AD12"/>
  <c r="Q11"/>
  <c r="AH15" s="1"/>
  <c r="Q6"/>
  <c r="AD6" s="1"/>
  <c r="AH7" s="1"/>
  <c r="AL10" s="1"/>
  <c r="AH24" l="1"/>
  <c r="AL14" s="1"/>
  <c r="AD11"/>
  <c r="AH11" s="1"/>
  <c r="AL11" s="1"/>
  <c r="Q7"/>
  <c r="U7" s="1"/>
  <c r="AD7" s="1"/>
  <c r="AH20" s="1"/>
  <c r="AL13" s="1"/>
  <c r="M8"/>
  <c r="Q9" s="1"/>
  <c r="U8" l="1"/>
  <c r="AD8" s="1"/>
</calcChain>
</file>

<file path=xl/sharedStrings.xml><?xml version="1.0" encoding="utf-8"?>
<sst xmlns="http://schemas.openxmlformats.org/spreadsheetml/2006/main" count="78" uniqueCount="55">
  <si>
    <t>NOM</t>
  </si>
  <si>
    <t>score</t>
  </si>
  <si>
    <t>jeux</t>
  </si>
  <si>
    <t>poule</t>
  </si>
  <si>
    <t>1ère Phase</t>
  </si>
  <si>
    <t>2ème Phase</t>
  </si>
  <si>
    <t>3ème Phase</t>
  </si>
  <si>
    <t>4ème Phase</t>
  </si>
  <si>
    <t>Off</t>
  </si>
  <si>
    <t>Date:</t>
  </si>
  <si>
    <t>AS</t>
  </si>
  <si>
    <t>Tirage</t>
  </si>
  <si>
    <t>Liste joueurs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</si>
  <si>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</si>
  <si>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</si>
  <si>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</si>
  <si>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</si>
  <si>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</si>
  <si>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</si>
  <si>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</si>
  <si>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</si>
  <si>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</si>
  <si>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</si>
  <si>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St Péray</t>
  </si>
  <si>
    <t>Secteur</t>
  </si>
  <si>
    <t>Eliminatoires Doubles</t>
  </si>
  <si>
    <t>SI: A gagne B et C gagne D =Off. A</t>
  </si>
  <si>
    <t>SI: A gagne B et D gagne C =Off. D</t>
  </si>
  <si>
    <t>SI: B gagne A et D gagne C =Off. B</t>
  </si>
  <si>
    <t>SI: B gagne A et C gagne D=Off. C</t>
  </si>
  <si>
    <t>Classement</t>
  </si>
  <si>
    <t>2 Qualifiés</t>
  </si>
  <si>
    <t>3 Qualifiés</t>
  </si>
  <si>
    <t>2ème qualifié</t>
  </si>
  <si>
    <t>AK</t>
  </si>
  <si>
    <t>AL</t>
  </si>
  <si>
    <t>AM</t>
  </si>
  <si>
    <t>AN</t>
  </si>
  <si>
    <t>AO</t>
  </si>
  <si>
    <t>AP</t>
  </si>
  <si>
    <t>AQ</t>
  </si>
  <si>
    <t>AR</t>
  </si>
  <si>
    <t>AT</t>
  </si>
  <si>
    <t>20 Equipes en 4 Poules de 5</t>
  </si>
  <si>
    <t>5 qualifiés</t>
  </si>
  <si>
    <t>1er poule 1</t>
  </si>
  <si>
    <t>1er poule 2</t>
  </si>
  <si>
    <t>3ème poule 4</t>
  </si>
  <si>
    <t>2ème poule 1</t>
  </si>
  <si>
    <t>2ème poule 3</t>
  </si>
  <si>
    <t>1er poule 3</t>
  </si>
  <si>
    <t>1er poule 4</t>
  </si>
  <si>
    <t>2ème poule 2</t>
  </si>
  <si>
    <t>2ème poule 4</t>
  </si>
  <si>
    <t>3ème poule 2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</si>
</sst>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4"/>
      <color indexed="10"/>
      <name val="Times New Roman"/>
      <family val="1"/>
    </font>
    <font>
      <sz val="16"/>
      <name val="Times New Roman"/>
      <family val="1"/>
    </font>
    <font>
      <b/>
      <sz val="11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4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81DE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rgb="FFFF0000"/>
      </bottom>
      <diagonal/>
    </border>
    <border>
      <left/>
      <right/>
      <top style="medium">
        <color indexed="64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4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4" fillId="5" borderId="29" xfId="0" quotePrefix="1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4" fillId="6" borderId="3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5" borderId="29" xfId="0" applyFont="1" applyFill="1" applyBorder="1" applyAlignment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1" fillId="10" borderId="7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1" fillId="10" borderId="1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12" xfId="0" quotePrefix="1" applyFont="1" applyBorder="1" applyAlignment="1">
      <alignment horizontal="center" vertical="center" wrapText="1"/>
    </xf>
    <xf numFmtId="0" fontId="3" fillId="0" borderId="36" xfId="0" quotePrefix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/>
    </xf>
    <xf numFmtId="0" fontId="4" fillId="13" borderId="20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7" borderId="38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10" borderId="40" xfId="0" applyFont="1" applyFill="1" applyBorder="1" applyAlignment="1" applyProtection="1">
      <alignment horizontal="center" vertical="center"/>
      <protection locked="0"/>
    </xf>
    <xf numFmtId="0" fontId="5" fillId="14" borderId="16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Protection="1">
      <protection locked="0"/>
    </xf>
    <xf numFmtId="0" fontId="12" fillId="0" borderId="0" xfId="0" applyFont="1"/>
    <xf numFmtId="0" fontId="5" fillId="10" borderId="1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>
      <alignment horizontal="center" vertical="center"/>
    </xf>
    <xf numFmtId="0" fontId="13" fillId="10" borderId="20" xfId="0" applyFont="1" applyFill="1" applyBorder="1" applyAlignment="1" applyProtection="1">
      <alignment horizontal="center" vertical="center"/>
      <protection locked="0"/>
    </xf>
    <xf numFmtId="0" fontId="12" fillId="11" borderId="13" xfId="0" applyFont="1" applyFill="1" applyBorder="1" applyAlignment="1">
      <alignment horizontal="center" vertical="center"/>
    </xf>
    <xf numFmtId="0" fontId="12" fillId="0" borderId="28" xfId="0" applyFont="1" applyBorder="1"/>
    <xf numFmtId="0" fontId="5" fillId="10" borderId="41" xfId="0" applyFont="1" applyFill="1" applyBorder="1" applyAlignment="1" applyProtection="1">
      <alignment horizontal="center" vertical="center"/>
      <protection locked="0"/>
    </xf>
    <xf numFmtId="0" fontId="13" fillId="1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4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15" borderId="14" xfId="0" applyFont="1" applyFill="1" applyBorder="1" applyAlignment="1" applyProtection="1">
      <alignment horizontal="center" vertical="center" wrapText="1"/>
      <protection locked="0"/>
    </xf>
    <xf numFmtId="0" fontId="12" fillId="15" borderId="14" xfId="0" applyFont="1" applyFill="1" applyBorder="1" applyAlignment="1">
      <alignment horizontal="center" vertical="center"/>
    </xf>
    <xf numFmtId="0" fontId="4" fillId="13" borderId="7" xfId="0" applyFont="1" applyFill="1" applyBorder="1" applyAlignment="1" applyProtection="1">
      <alignment horizontal="center" vertical="center" wrapText="1"/>
      <protection locked="0"/>
    </xf>
    <xf numFmtId="0" fontId="12" fillId="13" borderId="7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12" borderId="8" xfId="0" applyFont="1" applyFill="1" applyBorder="1" applyAlignment="1" applyProtection="1">
      <alignment horizontal="center" vertical="center" wrapText="1"/>
      <protection locked="0"/>
    </xf>
    <xf numFmtId="0" fontId="2" fillId="12" borderId="17" xfId="0" applyFont="1" applyFill="1" applyBorder="1" applyAlignment="1" applyProtection="1">
      <alignment horizontal="center" vertical="center" wrapText="1"/>
      <protection locked="0"/>
    </xf>
    <xf numFmtId="0" fontId="2" fillId="12" borderId="1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7" fillId="8" borderId="17" xfId="0" applyFont="1" applyFill="1" applyBorder="1" applyAlignment="1" applyProtection="1">
      <alignment horizontal="center" vertical="center" wrapText="1"/>
      <protection locked="0"/>
    </xf>
    <xf numFmtId="0" fontId="7" fillId="8" borderId="18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17" xfId="0" applyFont="1" applyFill="1" applyBorder="1" applyAlignment="1" applyProtection="1">
      <alignment horizontal="center" vertical="center" wrapText="1"/>
      <protection locked="0"/>
    </xf>
    <xf numFmtId="0" fontId="2" fillId="9" borderId="18" xfId="0" applyFont="1" applyFill="1" applyBorder="1" applyAlignment="1" applyProtection="1">
      <alignment horizontal="center" vertical="center" wrapText="1"/>
      <protection locked="0"/>
    </xf>
    <xf numFmtId="15" fontId="11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11" fillId="7" borderId="18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1DEFF"/>
      <color rgb="FF65D7FF"/>
      <color rgb="FF00FF00"/>
      <color rgb="FFFF6699"/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L33"/>
  <sheetViews>
    <sheetView tabSelected="1" topLeftCell="A6" zoomScale="70" zoomScaleNormal="70" workbookViewId="0">
      <selection activeCell="X1" sqref="X1:AA1048576"/>
    </sheetView>
  </sheetViews>
  <sheetFormatPr baseColWidth="10" defaultColWidth="11.42578125" defaultRowHeight="15"/>
  <cols>
    <col min="1" max="1" width="5.28515625" style="5" customWidth="1"/>
    <col min="2" max="2" width="26.85546875" style="5" customWidth="1"/>
    <col min="3" max="3" width="26.140625" style="5" customWidth="1"/>
    <col min="4" max="4" width="11.42578125" style="5"/>
    <col min="5" max="5" width="6" style="5" customWidth="1"/>
    <col min="6" max="7" width="6.28515625" style="5" customWidth="1"/>
    <col min="8" max="8" width="5.5703125" style="5" customWidth="1"/>
    <col min="9" max="9" width="26.5703125" style="5" customWidth="1"/>
    <col min="10" max="10" width="6.140625" style="5" customWidth="1"/>
    <col min="11" max="11" width="1" style="5" customWidth="1"/>
    <col min="12" max="12" width="6" style="5" customWidth="1"/>
    <col min="13" max="13" width="26.5703125" style="5" customWidth="1"/>
    <col min="14" max="14" width="5.7109375" style="5" customWidth="1"/>
    <col min="15" max="15" width="1.5703125" style="77" customWidth="1"/>
    <col min="16" max="16" width="5.7109375" style="5" customWidth="1"/>
    <col min="17" max="17" width="26.5703125" style="5" customWidth="1"/>
    <col min="18" max="18" width="6.28515625" style="5" customWidth="1"/>
    <col min="19" max="19" width="1" style="5" customWidth="1"/>
    <col min="20" max="20" width="6.28515625" style="5" customWidth="1"/>
    <col min="21" max="21" width="25.7109375" style="5" customWidth="1"/>
    <col min="22" max="22" width="6.28515625" style="5" customWidth="1"/>
    <col min="23" max="23" width="4.28515625" style="5" customWidth="1"/>
    <col min="24" max="24" width="11.140625" style="5" hidden="1" customWidth="1"/>
    <col min="25" max="25" width="12.85546875" style="5" hidden="1" customWidth="1"/>
    <col min="26" max="27" width="7.42578125" style="5" hidden="1" customWidth="1"/>
    <col min="28" max="28" width="15.42578125" style="5" customWidth="1"/>
    <col min="29" max="29" width="9.140625" style="5" customWidth="1"/>
    <col min="30" max="30" width="31.7109375" style="5" customWidth="1"/>
    <col min="31" max="31" width="10.140625" style="77" customWidth="1"/>
    <col min="32" max="32" width="17.140625" style="5" customWidth="1"/>
    <col min="33" max="33" width="8.7109375" style="5" customWidth="1"/>
    <col min="34" max="34" width="30.42578125" style="5" customWidth="1"/>
    <col min="35" max="36" width="9.42578125" style="5" customWidth="1"/>
    <col min="37" max="37" width="7.140625" style="5" customWidth="1"/>
    <col min="38" max="38" width="44.7109375" style="5" customWidth="1"/>
    <col min="39" max="16384" width="11.42578125" style="5"/>
  </cols>
  <sheetData>
    <row r="1" spans="1:38" s="49" customFormat="1" ht="30.75" customHeight="1" thickBot="1">
      <c r="C1" s="101" t="s">
        <v>24</v>
      </c>
      <c r="D1" s="102"/>
      <c r="E1" s="103"/>
      <c r="F1" s="122" t="s">
        <v>23</v>
      </c>
      <c r="G1" s="123"/>
      <c r="H1" s="123"/>
      <c r="I1" s="123"/>
      <c r="J1" s="124"/>
      <c r="K1" s="75"/>
      <c r="L1" s="76"/>
      <c r="M1" s="76"/>
      <c r="N1" s="76"/>
      <c r="O1" s="6"/>
      <c r="P1" s="116"/>
      <c r="Q1" s="116"/>
      <c r="R1" s="116"/>
      <c r="S1" s="6"/>
      <c r="AE1" s="77"/>
    </row>
    <row r="2" spans="1:38" s="49" customFormat="1" ht="29.25" customHeight="1" thickBot="1">
      <c r="C2" s="104" t="s">
        <v>25</v>
      </c>
      <c r="D2" s="105"/>
      <c r="E2" s="106"/>
      <c r="F2" s="120" t="s">
        <v>43</v>
      </c>
      <c r="G2" s="120"/>
      <c r="H2" s="120"/>
      <c r="I2" s="120"/>
      <c r="J2" s="121"/>
      <c r="K2" s="75"/>
      <c r="L2" s="50"/>
      <c r="M2" s="51" t="s">
        <v>9</v>
      </c>
      <c r="N2" s="125">
        <v>42497</v>
      </c>
      <c r="O2" s="126"/>
      <c r="P2" s="126"/>
      <c r="Q2" s="127"/>
      <c r="R2" s="72"/>
      <c r="U2"/>
      <c r="AE2" s="77"/>
    </row>
    <row r="3" spans="1:38" ht="21" customHeight="1" thickBot="1">
      <c r="K3" s="77"/>
      <c r="O3" s="5"/>
      <c r="AL3" s="65" t="s">
        <v>44</v>
      </c>
    </row>
    <row r="4" spans="1:38" ht="23.25" customHeight="1" thickBot="1">
      <c r="H4" s="117" t="s">
        <v>4</v>
      </c>
      <c r="I4" s="118"/>
      <c r="J4" s="119"/>
      <c r="L4" s="117" t="s">
        <v>5</v>
      </c>
      <c r="M4" s="118"/>
      <c r="N4" s="119"/>
      <c r="P4" s="117" t="s">
        <v>6</v>
      </c>
      <c r="Q4" s="118"/>
      <c r="R4" s="119"/>
      <c r="T4" s="117" t="s">
        <v>7</v>
      </c>
      <c r="U4" s="118"/>
      <c r="V4" s="119"/>
      <c r="W4" s="23"/>
      <c r="AD4" s="5" t="s">
        <v>30</v>
      </c>
    </row>
    <row r="5" spans="1:38" ht="24" customHeight="1" thickBot="1">
      <c r="A5" s="42"/>
      <c r="B5" s="43" t="s">
        <v>12</v>
      </c>
      <c r="C5" s="44" t="s">
        <v>10</v>
      </c>
      <c r="D5" s="68" t="s">
        <v>11</v>
      </c>
      <c r="F5" s="5" t="s">
        <v>3</v>
      </c>
      <c r="H5" s="5" t="s">
        <v>2</v>
      </c>
      <c r="I5" s="9" t="s">
        <v>0</v>
      </c>
      <c r="J5" s="9" t="s">
        <v>1</v>
      </c>
      <c r="L5" s="5" t="s">
        <v>2</v>
      </c>
      <c r="M5" s="9" t="s">
        <v>0</v>
      </c>
      <c r="N5" s="9" t="s">
        <v>1</v>
      </c>
      <c r="P5" s="5" t="s">
        <v>2</v>
      </c>
      <c r="Q5" s="9" t="s">
        <v>0</v>
      </c>
      <c r="R5" s="9" t="s">
        <v>1</v>
      </c>
      <c r="T5" s="5" t="s">
        <v>2</v>
      </c>
      <c r="U5" s="9" t="s">
        <v>0</v>
      </c>
      <c r="V5" s="9" t="s">
        <v>1</v>
      </c>
      <c r="W5" s="9"/>
    </row>
    <row r="6" spans="1:38" ht="24" customHeight="1" thickBot="1">
      <c r="A6" s="45">
        <v>1</v>
      </c>
      <c r="B6" s="78" t="s">
        <v>13</v>
      </c>
      <c r="C6" s="78"/>
      <c r="D6" s="46">
        <v>1</v>
      </c>
      <c r="F6" s="96">
        <v>1</v>
      </c>
      <c r="G6" s="79">
        <v>1</v>
      </c>
      <c r="H6" s="96">
        <v>1</v>
      </c>
      <c r="I6" s="52" t="str">
        <f>IF(ISNA(MATCH($G$6,$D$6:$D$25,0)),"",INDEX($B$6:$B$25,MATCH($G$6,$D$6:$D$25,0)))</f>
        <v>AA</v>
      </c>
      <c r="J6" s="7">
        <v>1</v>
      </c>
      <c r="K6" s="23"/>
      <c r="L6" s="96">
        <v>7</v>
      </c>
      <c r="M6" s="14" t="str">
        <f>+I10</f>
        <v>AE</v>
      </c>
      <c r="N6" s="7">
        <v>1</v>
      </c>
      <c r="P6" s="96"/>
      <c r="Q6" s="18" t="str">
        <f>IF(N6=N7,"résultat",IF((N6&gt;N7),M6,M7))</f>
        <v>AD</v>
      </c>
      <c r="R6" s="7">
        <v>5</v>
      </c>
      <c r="U6" s="5" t="s">
        <v>33</v>
      </c>
      <c r="X6" s="1">
        <f>IF(J6&gt;J7,1)+IF(J8&gt;J9,1)</f>
        <v>0</v>
      </c>
      <c r="Y6" s="2">
        <f>IF(J7&gt;J6,1)+IF(J9&gt;J8,1)</f>
        <v>2</v>
      </c>
      <c r="Z6" s="56"/>
      <c r="AA6" s="56"/>
      <c r="AB6" s="128" t="s">
        <v>31</v>
      </c>
      <c r="AC6" s="57">
        <v>1</v>
      </c>
      <c r="AD6" s="58" t="str">
        <f>IF(R6&gt;R7,Q6,Q7)</f>
        <v>AD</v>
      </c>
      <c r="AG6" s="5" t="s">
        <v>2</v>
      </c>
      <c r="AH6" s="9" t="s">
        <v>0</v>
      </c>
      <c r="AI6" s="9" t="s">
        <v>1</v>
      </c>
      <c r="AJ6"/>
    </row>
    <row r="7" spans="1:38" ht="24" customHeight="1" thickBot="1">
      <c r="A7" s="47">
        <v>2</v>
      </c>
      <c r="B7" s="80" t="s">
        <v>14</v>
      </c>
      <c r="C7" s="80"/>
      <c r="D7" s="48">
        <v>2</v>
      </c>
      <c r="F7" s="113"/>
      <c r="G7" s="81">
        <v>2</v>
      </c>
      <c r="H7" s="97"/>
      <c r="I7" s="54" t="str">
        <f>IF(ISNA(MATCH($G$7,$D$6:$D$25,0)),"",INDEX($B$6:$B$25,MATCH($G$7,$D$6:$D$25,0)))</f>
        <v>AB</v>
      </c>
      <c r="J7" s="8">
        <v>2</v>
      </c>
      <c r="K7" s="23"/>
      <c r="L7" s="97"/>
      <c r="M7" s="24" t="str">
        <f>IF(J7=J6,"résultat",IF(J9=J8,"résultat",IF((X6=2),I8,IF((X7=2),I6,IF((Y6=2),I9,IF((Y7=2),I7))))))</f>
        <v>AD</v>
      </c>
      <c r="N7" s="8">
        <v>3</v>
      </c>
      <c r="P7" s="97"/>
      <c r="Q7" s="19" t="str">
        <f>+M10</f>
        <v>AB</v>
      </c>
      <c r="R7" s="8">
        <v>1</v>
      </c>
      <c r="T7" s="96"/>
      <c r="U7" s="18" t="str">
        <f>IF(R6=R7,"résultat",IF((R6&lt;R7),Q6,Q7))</f>
        <v>AB</v>
      </c>
      <c r="V7" s="11">
        <v>6</v>
      </c>
      <c r="X7" s="3">
        <f>IF(J6&gt;J7,1)+IF(J9&gt;J8,1)</f>
        <v>1</v>
      </c>
      <c r="Y7" s="4">
        <f>IF(J7&gt;J6,1)+IF(J8&gt;J9,1)</f>
        <v>1</v>
      </c>
      <c r="Z7" s="56"/>
      <c r="AA7" s="56"/>
      <c r="AB7" s="129"/>
      <c r="AC7" s="59">
        <v>2</v>
      </c>
      <c r="AD7" s="60" t="str">
        <f>IF(V7&gt;V8,U7,U8)</f>
        <v>AB</v>
      </c>
      <c r="AF7" s="94" t="s">
        <v>45</v>
      </c>
      <c r="AG7" s="96"/>
      <c r="AH7" s="63" t="str">
        <f>+AD6</f>
        <v>AD</v>
      </c>
      <c r="AI7" s="87">
        <v>6</v>
      </c>
      <c r="AJ7"/>
    </row>
    <row r="8" spans="1:38" ht="24" customHeight="1" thickBot="1">
      <c r="A8" s="47">
        <v>3</v>
      </c>
      <c r="B8" s="80" t="s">
        <v>15</v>
      </c>
      <c r="C8" s="80"/>
      <c r="D8" s="48">
        <v>3</v>
      </c>
      <c r="F8" s="113"/>
      <c r="G8" s="81">
        <v>3</v>
      </c>
      <c r="H8" s="96">
        <v>3</v>
      </c>
      <c r="I8" s="52" t="str">
        <f t="shared" ref="I8:I25" si="0">IF(ISNA(MATCH(G8,$D$6:$D$25,0)),"",INDEX($B$6:$B$25,MATCH(G8,$D$6:$D$25,0)))</f>
        <v>AC</v>
      </c>
      <c r="J8" s="7">
        <v>1</v>
      </c>
      <c r="K8" s="23"/>
      <c r="L8" s="96">
        <v>5</v>
      </c>
      <c r="M8" s="25" t="str">
        <f>IF(J6=J7,"résultat",IF((J6&lt;J7),I6,I7))</f>
        <v>AA</v>
      </c>
      <c r="N8" s="7">
        <v>5</v>
      </c>
      <c r="P8" s="96"/>
      <c r="Q8" s="18" t="str">
        <f>IF(N6=N7,"résultat",IF((N6&lt;N7),M6,M7))</f>
        <v>AE</v>
      </c>
      <c r="R8" s="7">
        <v>3</v>
      </c>
      <c r="T8" s="97"/>
      <c r="U8" s="21" t="str">
        <f>IF(R8=R9,"résultat",IF((R8&gt;R9),Q8,Q9))</f>
        <v>AA</v>
      </c>
      <c r="V8" s="12">
        <v>5</v>
      </c>
      <c r="X8" s="22"/>
      <c r="Y8" s="22"/>
      <c r="Z8" s="22"/>
      <c r="AA8" s="22"/>
      <c r="AB8" s="61"/>
      <c r="AC8" s="73">
        <v>3</v>
      </c>
      <c r="AD8" s="74" t="str">
        <f>IF(V7&lt;V8,U7,U8)</f>
        <v>AA</v>
      </c>
      <c r="AF8" s="92" t="s">
        <v>49</v>
      </c>
      <c r="AG8" s="97"/>
      <c r="AH8" s="64" t="str">
        <f>+AD17</f>
        <v>AL</v>
      </c>
      <c r="AI8" s="88">
        <v>0</v>
      </c>
      <c r="AJ8"/>
    </row>
    <row r="9" spans="1:38" ht="24" customHeight="1" thickBot="1">
      <c r="A9" s="47">
        <v>4</v>
      </c>
      <c r="B9" s="80" t="s">
        <v>16</v>
      </c>
      <c r="C9" s="80"/>
      <c r="D9" s="48">
        <v>4</v>
      </c>
      <c r="F9" s="113"/>
      <c r="G9" s="81">
        <v>4</v>
      </c>
      <c r="H9" s="113"/>
      <c r="I9" s="53" t="str">
        <f t="shared" si="0"/>
        <v>AD</v>
      </c>
      <c r="J9" s="55">
        <v>3</v>
      </c>
      <c r="K9" s="23"/>
      <c r="L9" s="113"/>
      <c r="M9" s="26" t="str">
        <f>IF(J8=J9,"résultat",IF((J8&lt;J9),I8,I9))</f>
        <v>AC</v>
      </c>
      <c r="N9" s="55">
        <v>2</v>
      </c>
      <c r="P9" s="113"/>
      <c r="Q9" s="20" t="str">
        <f>IF(N8=N9,"résultat",IF((N8&gt;N9),M8,M9))</f>
        <v>AA</v>
      </c>
      <c r="R9" s="8">
        <v>4</v>
      </c>
      <c r="T9" s="23"/>
      <c r="X9" s="22"/>
      <c r="Y9" s="22"/>
      <c r="Z9" s="22"/>
      <c r="AA9" s="22"/>
      <c r="AB9" s="61"/>
      <c r="AC9" s="73">
        <v>4</v>
      </c>
      <c r="AD9" s="74" t="str">
        <f>IF(R8&lt;R9,Q8,Q9)</f>
        <v>AE</v>
      </c>
      <c r="AJ9"/>
    </row>
    <row r="10" spans="1:38" ht="24" customHeight="1" thickBot="1">
      <c r="A10" s="47">
        <v>5</v>
      </c>
      <c r="B10" s="80" t="s">
        <v>17</v>
      </c>
      <c r="C10" s="80"/>
      <c r="D10" s="48">
        <v>5</v>
      </c>
      <c r="F10" s="115"/>
      <c r="G10" s="81">
        <v>5</v>
      </c>
      <c r="H10" s="41" t="s">
        <v>8</v>
      </c>
      <c r="I10" s="27" t="str">
        <f t="shared" si="0"/>
        <v>AE</v>
      </c>
      <c r="J10" s="28"/>
      <c r="K10" s="29"/>
      <c r="L10" s="41" t="s">
        <v>8</v>
      </c>
      <c r="M10" s="30" t="str">
        <f>IF((J7=J6),"résultat",IF((J9=J8),"résultat",IF((X6=2),I6,IF((Y6=2),I7,IF((X7=2),I9,IF((Y7=2),I8))))))</f>
        <v>AB</v>
      </c>
      <c r="N10" s="31"/>
      <c r="O10" s="82"/>
      <c r="P10" s="40"/>
      <c r="Q10" s="32"/>
      <c r="R10" s="31"/>
      <c r="S10" s="33"/>
      <c r="T10" s="33"/>
      <c r="U10" s="34"/>
      <c r="V10" s="34"/>
      <c r="W10" s="34"/>
      <c r="X10" s="34"/>
      <c r="Y10" s="34"/>
      <c r="Z10" s="34"/>
      <c r="AA10" s="34"/>
      <c r="AB10" s="62"/>
      <c r="AC10" s="3">
        <v>5</v>
      </c>
      <c r="AD10" s="4" t="str">
        <f>IF(N8&lt;N9,M8,M9)</f>
        <v>AC</v>
      </c>
      <c r="AJ10"/>
      <c r="AK10" s="89">
        <v>1</v>
      </c>
      <c r="AL10" s="69" t="str">
        <f>IF(AI7=AI8,"résultat",IF((AI7&gt;AI8),AH7,AH8))</f>
        <v>AD</v>
      </c>
    </row>
    <row r="11" spans="1:38" ht="24" customHeight="1" thickTop="1">
      <c r="A11" s="47">
        <v>6</v>
      </c>
      <c r="B11" s="80" t="s">
        <v>18</v>
      </c>
      <c r="C11" s="80"/>
      <c r="D11" s="48">
        <v>6</v>
      </c>
      <c r="F11" s="114">
        <v>2</v>
      </c>
      <c r="G11" s="81">
        <v>6</v>
      </c>
      <c r="H11" s="114">
        <v>5</v>
      </c>
      <c r="I11" s="52" t="str">
        <f t="shared" si="0"/>
        <v>AF</v>
      </c>
      <c r="J11" s="7">
        <v>3</v>
      </c>
      <c r="K11" s="35"/>
      <c r="L11" s="114">
        <v>2</v>
      </c>
      <c r="M11" s="36" t="str">
        <f>+I15</f>
        <v>AJ</v>
      </c>
      <c r="N11" s="7">
        <v>4</v>
      </c>
      <c r="P11" s="114"/>
      <c r="Q11" s="37" t="str">
        <f>IF(N11=N12,"résultat",IF((N11&gt;N12),M11,M12))</f>
        <v>AJ</v>
      </c>
      <c r="R11" s="7">
        <v>7</v>
      </c>
      <c r="S11" s="38"/>
      <c r="W11" s="13"/>
      <c r="X11" s="1">
        <f>IF(J11&gt;J12,1)+IF(J13&gt;J14,1)</f>
        <v>1</v>
      </c>
      <c r="Y11" s="2">
        <f>IF(J12&gt;J11,1)+IF(J14&gt;J13,1)</f>
        <v>1</v>
      </c>
      <c r="Z11" s="56"/>
      <c r="AA11" s="56"/>
      <c r="AB11" s="128" t="s">
        <v>32</v>
      </c>
      <c r="AC11" s="57">
        <v>1</v>
      </c>
      <c r="AD11" s="58" t="str">
        <f>IF(R11&gt;R12,Q11,Q12)</f>
        <v>AJ</v>
      </c>
      <c r="AF11" s="94" t="s">
        <v>46</v>
      </c>
      <c r="AG11" s="96"/>
      <c r="AH11" s="63" t="str">
        <f>+AD11</f>
        <v>AJ</v>
      </c>
      <c r="AI11" s="87">
        <v>6</v>
      </c>
      <c r="AJ11"/>
      <c r="AK11" s="90">
        <v>2</v>
      </c>
      <c r="AL11" s="70" t="str">
        <f>IF(AI11=AI12,"résultat",IF((AI11&gt;AI12),AH11,AH12))</f>
        <v>AJ</v>
      </c>
    </row>
    <row r="12" spans="1:38" ht="24" customHeight="1" thickBot="1">
      <c r="A12" s="47">
        <v>7</v>
      </c>
      <c r="B12" s="80" t="s">
        <v>19</v>
      </c>
      <c r="C12" s="80"/>
      <c r="D12" s="48">
        <v>7</v>
      </c>
      <c r="F12" s="113"/>
      <c r="G12" s="81">
        <v>7</v>
      </c>
      <c r="H12" s="97"/>
      <c r="I12" s="54" t="str">
        <f t="shared" si="0"/>
        <v>AG</v>
      </c>
      <c r="J12" s="8">
        <v>2</v>
      </c>
      <c r="K12" s="23"/>
      <c r="L12" s="97"/>
      <c r="M12" s="15" t="str">
        <f>IF(J12=J11,"résultat",IF(J14=J13,"résultat",IF((X11=2),I13,IF((X12=2),I11,IF((Y11=2),I14,IF((Y12=2),I12))))))</f>
        <v>AF</v>
      </c>
      <c r="N12" s="8">
        <v>0</v>
      </c>
      <c r="P12" s="97"/>
      <c r="Q12" s="19" t="str">
        <f>+M15</f>
        <v>AI</v>
      </c>
      <c r="R12" s="8">
        <v>6</v>
      </c>
      <c r="T12"/>
      <c r="U12"/>
      <c r="V12"/>
      <c r="W12" s="13"/>
      <c r="X12" s="3">
        <f>IF(J11&gt;J12,1)+IF(J14&gt;J13,1)</f>
        <v>2</v>
      </c>
      <c r="Y12" s="4">
        <f>IF(J12&gt;J11,1)+IF(J13&gt;J14,1)</f>
        <v>0</v>
      </c>
      <c r="Z12" s="56"/>
      <c r="AA12" s="56"/>
      <c r="AB12" s="130"/>
      <c r="AC12" s="59">
        <v>2</v>
      </c>
      <c r="AD12" s="60" t="str">
        <f>IF(R12&gt;R11,Q11,Q12)</f>
        <v>AI</v>
      </c>
      <c r="AF12" s="92" t="s">
        <v>47</v>
      </c>
      <c r="AG12" s="97"/>
      <c r="AH12" s="64" t="str">
        <f>+AD23</f>
        <v>AP</v>
      </c>
      <c r="AI12" s="88">
        <v>0</v>
      </c>
      <c r="AJ12"/>
      <c r="AK12" s="90">
        <v>3</v>
      </c>
      <c r="AL12" s="70" t="str">
        <f>IF(AI15=AI16,"résultat",IF((AI15&gt;AI16),AH15,AH16))</f>
        <v>AS</v>
      </c>
    </row>
    <row r="13" spans="1:38" ht="24" customHeight="1" thickBot="1">
      <c r="A13" s="47">
        <v>8</v>
      </c>
      <c r="B13" s="80" t="s">
        <v>20</v>
      </c>
      <c r="C13" s="80"/>
      <c r="D13" s="48">
        <v>8</v>
      </c>
      <c r="F13" s="113"/>
      <c r="G13" s="81">
        <v>8</v>
      </c>
      <c r="H13" s="96">
        <v>7</v>
      </c>
      <c r="I13" s="52" t="str">
        <f t="shared" si="0"/>
        <v>AH</v>
      </c>
      <c r="J13" s="7">
        <v>1</v>
      </c>
      <c r="K13" s="23"/>
      <c r="L13" s="96">
        <v>1</v>
      </c>
      <c r="M13" s="16" t="str">
        <f>IF(J11=J12,"résultat",IF((J11&lt;J12),I11,I12))</f>
        <v>AG</v>
      </c>
      <c r="N13" s="7">
        <v>3</v>
      </c>
      <c r="P13" s="96"/>
      <c r="Q13" s="18" t="str">
        <f>IF(N11=N12,"résultat",IF((N11&lt;N12),M11,M12))</f>
        <v>AF</v>
      </c>
      <c r="R13" s="7">
        <v>15</v>
      </c>
      <c r="T13"/>
      <c r="U13"/>
      <c r="V13"/>
      <c r="W13" s="13"/>
      <c r="X13" s="22"/>
      <c r="Y13" s="22"/>
      <c r="Z13" s="22"/>
      <c r="AA13" s="22"/>
      <c r="AB13" s="129"/>
      <c r="AC13" s="59">
        <v>3</v>
      </c>
      <c r="AD13" s="60" t="str">
        <f>IF(R13&gt;R14,Q13,Q14)</f>
        <v>AF</v>
      </c>
      <c r="AJ13"/>
      <c r="AK13" s="90">
        <v>4</v>
      </c>
      <c r="AL13" s="70" t="str">
        <f>IF(AI19=AI20,"résultat",IF((AI19&gt;AI20),AH19,AH20))</f>
        <v>AB</v>
      </c>
    </row>
    <row r="14" spans="1:38" ht="24" customHeight="1" thickBot="1">
      <c r="A14" s="47">
        <v>9</v>
      </c>
      <c r="B14" s="80" t="s">
        <v>21</v>
      </c>
      <c r="C14" s="80"/>
      <c r="D14" s="48">
        <v>9</v>
      </c>
      <c r="F14" s="113"/>
      <c r="G14" s="81">
        <v>9</v>
      </c>
      <c r="H14" s="113"/>
      <c r="I14" s="53" t="str">
        <f t="shared" si="0"/>
        <v>AI</v>
      </c>
      <c r="J14" s="55">
        <v>5</v>
      </c>
      <c r="K14" s="23"/>
      <c r="L14" s="113"/>
      <c r="M14" s="17" t="str">
        <f>IF(J13=J14,"résultat",IF((J13&lt;J14),I13,I14))</f>
        <v>AH</v>
      </c>
      <c r="N14" s="55">
        <v>2</v>
      </c>
      <c r="P14" s="113"/>
      <c r="Q14" s="20" t="str">
        <f>IF(N13=N14,"résultat",IF((N13&gt;N14),M13,M14))</f>
        <v>AG</v>
      </c>
      <c r="R14" s="8">
        <v>8</v>
      </c>
      <c r="T14"/>
      <c r="U14"/>
      <c r="V14"/>
      <c r="X14" s="22"/>
      <c r="Y14" s="22"/>
      <c r="Z14" s="22"/>
      <c r="AA14" s="22"/>
      <c r="AB14" s="61"/>
      <c r="AC14" s="73">
        <v>4</v>
      </c>
      <c r="AD14" s="74" t="str">
        <f>IF(N13&gt;N14,M13,M14)</f>
        <v>AG</v>
      </c>
      <c r="AJ14"/>
      <c r="AK14" s="91">
        <v>5</v>
      </c>
      <c r="AL14" s="71" t="str">
        <f>IF(AI23=AI24,"résultat",IF((AI23&gt;AI24),AH23,AH24))</f>
        <v>AF</v>
      </c>
    </row>
    <row r="15" spans="1:38" ht="24" customHeight="1" thickBot="1">
      <c r="A15" s="47">
        <v>10</v>
      </c>
      <c r="B15" s="80" t="s">
        <v>22</v>
      </c>
      <c r="C15" s="80"/>
      <c r="D15" s="48">
        <v>10</v>
      </c>
      <c r="F15" s="115"/>
      <c r="G15" s="81">
        <v>10</v>
      </c>
      <c r="H15" s="41" t="s">
        <v>8</v>
      </c>
      <c r="I15" s="27" t="str">
        <f t="shared" si="0"/>
        <v>AJ</v>
      </c>
      <c r="J15" s="31"/>
      <c r="K15" s="29"/>
      <c r="L15" s="41" t="s">
        <v>8</v>
      </c>
      <c r="M15" s="39" t="str">
        <f>IF((J12=""),"",IF((J14=""),"",IF((X11=2),I11,IF((Y11=2),I12,IF((X12=2),I14,IF((Y12=2),I13))))))</f>
        <v>AI</v>
      </c>
      <c r="N15" s="31"/>
      <c r="O15" s="82"/>
      <c r="P15" s="40"/>
      <c r="Q15" s="32"/>
      <c r="R15" s="31"/>
      <c r="S15" s="33"/>
      <c r="T15" s="33"/>
      <c r="U15" s="34"/>
      <c r="V15" s="34"/>
      <c r="W15" s="34"/>
      <c r="X15" s="34"/>
      <c r="Y15" s="34"/>
      <c r="Z15" s="34"/>
      <c r="AA15" s="34"/>
      <c r="AB15" s="62"/>
      <c r="AC15" s="3">
        <v>5</v>
      </c>
      <c r="AD15" s="4" t="str">
        <f>IF(N13&lt;N14,M13,M14)</f>
        <v>AH</v>
      </c>
      <c r="AF15" s="94" t="s">
        <v>52</v>
      </c>
      <c r="AG15" s="96"/>
      <c r="AH15" s="63" t="str">
        <f>+AD12</f>
        <v>AI</v>
      </c>
      <c r="AI15" s="87">
        <v>0</v>
      </c>
      <c r="AJ15"/>
      <c r="AK15" s="77"/>
      <c r="AL15" s="77"/>
    </row>
    <row r="16" spans="1:38" s="77" customFormat="1" ht="24" customHeight="1" thickTop="1" thickBot="1">
      <c r="A16" s="45">
        <v>11</v>
      </c>
      <c r="B16" s="83" t="s">
        <v>34</v>
      </c>
      <c r="C16" s="83"/>
      <c r="D16" s="48">
        <v>11</v>
      </c>
      <c r="E16" s="5"/>
      <c r="F16" s="96">
        <v>1</v>
      </c>
      <c r="G16" s="79">
        <v>11</v>
      </c>
      <c r="H16" s="96">
        <v>1</v>
      </c>
      <c r="I16" s="52" t="str">
        <f t="shared" si="0"/>
        <v>AK</v>
      </c>
      <c r="J16" s="7">
        <v>1</v>
      </c>
      <c r="K16" s="23"/>
      <c r="L16" s="96">
        <v>7</v>
      </c>
      <c r="M16" s="14" t="str">
        <f>+I20</f>
        <v>AO</v>
      </c>
      <c r="N16" s="7">
        <v>1</v>
      </c>
      <c r="P16" s="96"/>
      <c r="Q16" s="18" t="str">
        <f>IF(N16=N17,"résultat",IF((N16&gt;N17),M16,M17))</f>
        <v>AN</v>
      </c>
      <c r="R16" s="7">
        <v>5</v>
      </c>
      <c r="S16" s="5"/>
      <c r="T16" s="5"/>
      <c r="U16" s="5" t="s">
        <v>33</v>
      </c>
      <c r="V16" s="5"/>
      <c r="W16" s="5"/>
      <c r="X16" s="1">
        <f>IF(J16&gt;J17,1)+IF(J18&gt;J19,1)</f>
        <v>0</v>
      </c>
      <c r="Y16" s="2">
        <f>IF(J17&gt;J16,1)+IF(J19&gt;J18,1)</f>
        <v>2</v>
      </c>
      <c r="Z16" s="56"/>
      <c r="AA16" s="56"/>
      <c r="AB16" s="128" t="s">
        <v>31</v>
      </c>
      <c r="AC16" s="57">
        <v>1</v>
      </c>
      <c r="AD16" s="58" t="str">
        <f>IF(R16&gt;R17,Q16,Q17)</f>
        <v>AN</v>
      </c>
      <c r="AF16" s="92" t="s">
        <v>53</v>
      </c>
      <c r="AG16" s="97"/>
      <c r="AH16" s="64" t="str">
        <f>+AD22</f>
        <v>AS</v>
      </c>
      <c r="AI16" s="88">
        <v>2</v>
      </c>
      <c r="AJ16"/>
    </row>
    <row r="17" spans="1:38" s="77" customFormat="1" ht="24" customHeight="1" thickBot="1">
      <c r="A17" s="47">
        <v>12</v>
      </c>
      <c r="B17" s="80" t="s">
        <v>35</v>
      </c>
      <c r="C17" s="80"/>
      <c r="D17" s="48">
        <v>12</v>
      </c>
      <c r="E17" s="5"/>
      <c r="F17" s="113"/>
      <c r="G17" s="81">
        <v>12</v>
      </c>
      <c r="H17" s="97"/>
      <c r="I17" s="54" t="str">
        <f t="shared" si="0"/>
        <v>AL</v>
      </c>
      <c r="J17" s="8">
        <v>2</v>
      </c>
      <c r="K17" s="23"/>
      <c r="L17" s="97"/>
      <c r="M17" s="24" t="str">
        <f>IF(J17=J16,"résultat",IF(J19=J18,"résultat",IF((X16=2),I18,IF((X17=2),I16,IF((Y16=2),I19,IF((Y17=2),I17))))))</f>
        <v>AN</v>
      </c>
      <c r="N17" s="8">
        <v>3</v>
      </c>
      <c r="P17" s="97"/>
      <c r="Q17" s="19" t="str">
        <f>+M20</f>
        <v>AL</v>
      </c>
      <c r="R17" s="8">
        <v>1</v>
      </c>
      <c r="S17" s="5"/>
      <c r="T17" s="96"/>
      <c r="U17" s="18" t="str">
        <f>IF(R16=R17,"résultat",IF((R16&lt;R17),Q16,Q17))</f>
        <v>AL</v>
      </c>
      <c r="V17" s="11">
        <v>6</v>
      </c>
      <c r="W17" s="5"/>
      <c r="X17" s="3">
        <f>IF(J16&gt;J17,1)+IF(J19&gt;J18,1)</f>
        <v>1</v>
      </c>
      <c r="Y17" s="4">
        <f>IF(J17&gt;J16,1)+IF(J18&gt;J19,1)</f>
        <v>1</v>
      </c>
      <c r="Z17" s="56"/>
      <c r="AA17" s="56"/>
      <c r="AB17" s="129"/>
      <c r="AC17" s="59">
        <v>2</v>
      </c>
      <c r="AD17" s="60" t="str">
        <f>IF(V17&gt;V18,U17,U18)</f>
        <v>AL</v>
      </c>
      <c r="AF17" s="5"/>
      <c r="AG17" s="5"/>
      <c r="AI17" s="5"/>
      <c r="AJ17"/>
    </row>
    <row r="18" spans="1:38" s="77" customFormat="1" ht="24" customHeight="1" thickBot="1">
      <c r="A18" s="47">
        <v>13</v>
      </c>
      <c r="B18" s="80" t="s">
        <v>36</v>
      </c>
      <c r="C18" s="80"/>
      <c r="D18" s="48">
        <v>13</v>
      </c>
      <c r="E18" s="5"/>
      <c r="F18" s="113"/>
      <c r="G18" s="81">
        <v>13</v>
      </c>
      <c r="H18" s="96">
        <v>3</v>
      </c>
      <c r="I18" s="52" t="str">
        <f t="shared" si="0"/>
        <v>AM</v>
      </c>
      <c r="J18" s="7">
        <v>1</v>
      </c>
      <c r="K18" s="23"/>
      <c r="L18" s="96">
        <v>5</v>
      </c>
      <c r="M18" s="25" t="str">
        <f>IF(J16=J17,"résultat",IF((J16&lt;J17),I16,I17))</f>
        <v>AK</v>
      </c>
      <c r="N18" s="7">
        <v>5</v>
      </c>
      <c r="P18" s="96"/>
      <c r="Q18" s="18" t="str">
        <f>IF(N16=N17,"résultat",IF((N16&lt;N17),M16,M17))</f>
        <v>AO</v>
      </c>
      <c r="R18" s="7">
        <v>3</v>
      </c>
      <c r="S18" s="5"/>
      <c r="T18" s="97"/>
      <c r="U18" s="21" t="str">
        <f>IF(R18=R19,"résultat",IF((R18&gt;R19),Q18,Q19))</f>
        <v>AK</v>
      </c>
      <c r="V18" s="12">
        <v>5</v>
      </c>
      <c r="W18" s="5"/>
      <c r="X18" s="22"/>
      <c r="Y18" s="22"/>
      <c r="Z18" s="22"/>
      <c r="AA18" s="22"/>
      <c r="AB18" s="61"/>
      <c r="AC18" s="73">
        <v>3</v>
      </c>
      <c r="AD18" s="74" t="str">
        <f>IF(V17&lt;V18,U17,U18)</f>
        <v>AK</v>
      </c>
      <c r="AF18" s="5"/>
      <c r="AJ18"/>
    </row>
    <row r="19" spans="1:38" s="77" customFormat="1" ht="24" customHeight="1" thickBot="1">
      <c r="A19" s="47">
        <v>14</v>
      </c>
      <c r="B19" s="80" t="s">
        <v>37</v>
      </c>
      <c r="C19" s="80"/>
      <c r="D19" s="48">
        <v>14</v>
      </c>
      <c r="E19" s="5"/>
      <c r="F19" s="113"/>
      <c r="G19" s="81">
        <v>14</v>
      </c>
      <c r="H19" s="113"/>
      <c r="I19" s="53" t="str">
        <f t="shared" si="0"/>
        <v>AN</v>
      </c>
      <c r="J19" s="55">
        <v>3</v>
      </c>
      <c r="K19" s="23"/>
      <c r="L19" s="113"/>
      <c r="M19" s="26" t="str">
        <f>IF(J18=J19,"résultat",IF((J18&lt;J19),I18,I19))</f>
        <v>AM</v>
      </c>
      <c r="N19" s="55">
        <v>2</v>
      </c>
      <c r="P19" s="113"/>
      <c r="Q19" s="20" t="str">
        <f>IF(N18=N19,"résultat",IF((N18&gt;N19),M18,M19))</f>
        <v>AK</v>
      </c>
      <c r="R19" s="8">
        <v>4</v>
      </c>
      <c r="S19" s="5"/>
      <c r="T19" s="23"/>
      <c r="U19" s="5"/>
      <c r="V19" s="5"/>
      <c r="W19" s="5"/>
      <c r="X19" s="22"/>
      <c r="Y19" s="22"/>
      <c r="Z19" s="22"/>
      <c r="AA19" s="22"/>
      <c r="AB19" s="61"/>
      <c r="AC19" s="73">
        <v>4</v>
      </c>
      <c r="AD19" s="74" t="str">
        <f>IF(R18&lt;R19,Q18,Q19)</f>
        <v>AO</v>
      </c>
      <c r="AF19" s="95" t="s">
        <v>50</v>
      </c>
      <c r="AG19" s="96"/>
      <c r="AH19" s="63" t="str">
        <f>+AD16</f>
        <v>AN</v>
      </c>
      <c r="AI19" s="87">
        <v>0</v>
      </c>
      <c r="AJ19"/>
    </row>
    <row r="20" spans="1:38" s="77" customFormat="1" ht="24" customHeight="1" thickBot="1">
      <c r="A20" s="47">
        <v>15</v>
      </c>
      <c r="B20" s="80" t="s">
        <v>38</v>
      </c>
      <c r="C20" s="80"/>
      <c r="D20" s="48">
        <v>15</v>
      </c>
      <c r="E20" s="5"/>
      <c r="F20" s="115"/>
      <c r="G20" s="81">
        <v>15</v>
      </c>
      <c r="H20" s="41" t="s">
        <v>8</v>
      </c>
      <c r="I20" s="27" t="str">
        <f t="shared" si="0"/>
        <v>AO</v>
      </c>
      <c r="J20" s="28"/>
      <c r="K20" s="29"/>
      <c r="L20" s="41" t="s">
        <v>8</v>
      </c>
      <c r="M20" s="30" t="str">
        <f>IF((J17=J16),"résultat",IF((J19=J18),"résultat",IF((X16=2),I16,IF((Y16=2),I17,IF((X17=2),I19,IF((Y17=2),I18))))))</f>
        <v>AL</v>
      </c>
      <c r="N20" s="31"/>
      <c r="O20" s="82"/>
      <c r="P20" s="40"/>
      <c r="Q20" s="32"/>
      <c r="R20" s="31"/>
      <c r="S20" s="33"/>
      <c r="T20" s="33"/>
      <c r="U20" s="34"/>
      <c r="V20" s="34"/>
      <c r="W20" s="34"/>
      <c r="X20" s="34"/>
      <c r="Y20" s="34"/>
      <c r="Z20" s="34"/>
      <c r="AA20" s="34"/>
      <c r="AB20" s="62"/>
      <c r="AC20" s="3">
        <v>5</v>
      </c>
      <c r="AD20" s="4" t="str">
        <f>IF(N18&lt;N19,M18,M19)</f>
        <v>AM</v>
      </c>
      <c r="AF20" s="93" t="s">
        <v>48</v>
      </c>
      <c r="AG20" s="97"/>
      <c r="AH20" s="64" t="str">
        <f>+AD7</f>
        <v>AB</v>
      </c>
      <c r="AI20" s="88">
        <v>5</v>
      </c>
      <c r="AJ20"/>
    </row>
    <row r="21" spans="1:38" s="77" customFormat="1" ht="24" customHeight="1" thickTop="1">
      <c r="A21" s="47">
        <v>16</v>
      </c>
      <c r="B21" s="80" t="s">
        <v>39</v>
      </c>
      <c r="C21" s="80"/>
      <c r="D21" s="48">
        <v>16</v>
      </c>
      <c r="E21" s="5"/>
      <c r="F21" s="114">
        <v>2</v>
      </c>
      <c r="G21" s="81">
        <v>16</v>
      </c>
      <c r="H21" s="114">
        <v>5</v>
      </c>
      <c r="I21" s="52" t="str">
        <f t="shared" si="0"/>
        <v>AP</v>
      </c>
      <c r="J21" s="7">
        <v>3</v>
      </c>
      <c r="K21" s="35"/>
      <c r="L21" s="114">
        <v>2</v>
      </c>
      <c r="M21" s="36" t="str">
        <f>+I25</f>
        <v>AT</v>
      </c>
      <c r="N21" s="7">
        <v>4</v>
      </c>
      <c r="P21" s="114"/>
      <c r="Q21" s="37" t="str">
        <f>IF(N21=N22,"résultat",IF((N21&gt;N22),M21,M22))</f>
        <v>AT</v>
      </c>
      <c r="R21" s="7">
        <v>7</v>
      </c>
      <c r="S21" s="38"/>
      <c r="T21" s="5"/>
      <c r="U21" s="5"/>
      <c r="V21" s="5"/>
      <c r="W21" s="13"/>
      <c r="X21" s="1">
        <f>IF(J21&gt;J22,1)+IF(J23&gt;J24,1)</f>
        <v>1</v>
      </c>
      <c r="Y21" s="2">
        <f>IF(J22&gt;J21,1)+IF(J24&gt;J23,1)</f>
        <v>1</v>
      </c>
      <c r="Z21" s="56"/>
      <c r="AA21" s="56"/>
      <c r="AB21" s="128" t="s">
        <v>32</v>
      </c>
      <c r="AC21" s="57">
        <v>1</v>
      </c>
      <c r="AD21" s="58" t="str">
        <f>IF(R21&gt;R22,Q21,Q22)</f>
        <v>AT</v>
      </c>
      <c r="AF21" s="86"/>
      <c r="AJ21"/>
    </row>
    <row r="22" spans="1:38" s="77" customFormat="1" ht="24" customHeight="1" thickBot="1">
      <c r="A22" s="47">
        <v>17</v>
      </c>
      <c r="B22" s="80" t="s">
        <v>40</v>
      </c>
      <c r="C22" s="80"/>
      <c r="D22" s="48">
        <v>17</v>
      </c>
      <c r="E22" s="5"/>
      <c r="F22" s="113"/>
      <c r="G22" s="81">
        <v>17</v>
      </c>
      <c r="H22" s="97"/>
      <c r="I22" s="54" t="str">
        <f t="shared" si="0"/>
        <v>AQ</v>
      </c>
      <c r="J22" s="8">
        <v>2</v>
      </c>
      <c r="K22" s="23"/>
      <c r="L22" s="97"/>
      <c r="M22" s="15" t="str">
        <f>IF(J22=J21,"résultat",IF(J24=J23,"résultat",IF((X21=2),I23,IF((X22=2),I21,IF((Y21=2),I24,IF((Y22=2),I22))))))</f>
        <v>AP</v>
      </c>
      <c r="N22" s="8">
        <v>0</v>
      </c>
      <c r="P22" s="97"/>
      <c r="Q22" s="19" t="str">
        <f>+M25</f>
        <v>AS</v>
      </c>
      <c r="R22" s="8">
        <v>6</v>
      </c>
      <c r="S22" s="5"/>
      <c r="T22"/>
      <c r="U22"/>
      <c r="V22"/>
      <c r="W22"/>
      <c r="X22" s="3">
        <f>IF(J21&gt;J22,1)+IF(J24&gt;J23,1)</f>
        <v>2</v>
      </c>
      <c r="Y22" s="4">
        <f>IF(J22&gt;J21,1)+IF(J23&gt;J24,1)</f>
        <v>0</v>
      </c>
      <c r="Z22" s="56"/>
      <c r="AA22" s="56"/>
      <c r="AB22" s="130"/>
      <c r="AC22" s="59">
        <v>2</v>
      </c>
      <c r="AD22" s="60" t="str">
        <f>IF(R22&gt;R21,Q21,Q22)</f>
        <v>AS</v>
      </c>
      <c r="AF22" s="86"/>
      <c r="AJ22"/>
    </row>
    <row r="23" spans="1:38" s="77" customFormat="1" ht="24" customHeight="1" thickBot="1">
      <c r="A23" s="47">
        <v>18</v>
      </c>
      <c r="B23" s="80" t="s">
        <v>41</v>
      </c>
      <c r="C23" s="80"/>
      <c r="D23" s="48">
        <v>18</v>
      </c>
      <c r="E23" s="5"/>
      <c r="F23" s="113"/>
      <c r="G23" s="81">
        <v>18</v>
      </c>
      <c r="H23" s="96">
        <v>7</v>
      </c>
      <c r="I23" s="52" t="str">
        <f t="shared" si="0"/>
        <v>AR</v>
      </c>
      <c r="J23" s="7">
        <v>1</v>
      </c>
      <c r="K23" s="23"/>
      <c r="L23" s="96">
        <v>1</v>
      </c>
      <c r="M23" s="16" t="str">
        <f>IF(J21=J22,"résultat",IF((J21&lt;J22),I21,I22))</f>
        <v>AQ</v>
      </c>
      <c r="N23" s="7">
        <v>6</v>
      </c>
      <c r="P23" s="96"/>
      <c r="Q23" s="18" t="str">
        <f>IF(N21=N22,"résultat",IF((N21&lt;N22),M21,M22))</f>
        <v>AP</v>
      </c>
      <c r="R23" s="7">
        <v>15</v>
      </c>
      <c r="S23" s="5"/>
      <c r="T23"/>
      <c r="U23"/>
      <c r="V23"/>
      <c r="W23"/>
      <c r="X23" s="22"/>
      <c r="Y23" s="22"/>
      <c r="Z23" s="22"/>
      <c r="AA23" s="22"/>
      <c r="AB23" s="129"/>
      <c r="AC23" s="59">
        <v>3</v>
      </c>
      <c r="AD23" s="60" t="str">
        <f>IF(R23&gt;R24,Q23,Q24)</f>
        <v>AP</v>
      </c>
      <c r="AF23" s="95" t="s">
        <v>51</v>
      </c>
      <c r="AG23" s="96"/>
      <c r="AH23" s="63" t="str">
        <f>+AD21</f>
        <v>AT</v>
      </c>
      <c r="AI23" s="87">
        <v>0</v>
      </c>
      <c r="AJ23"/>
    </row>
    <row r="24" spans="1:38" s="77" customFormat="1" ht="24" customHeight="1" thickBot="1">
      <c r="A24" s="47">
        <v>19</v>
      </c>
      <c r="B24" s="80" t="s">
        <v>10</v>
      </c>
      <c r="C24" s="80"/>
      <c r="D24" s="48">
        <v>19</v>
      </c>
      <c r="E24" s="5"/>
      <c r="F24" s="113"/>
      <c r="G24" s="81">
        <v>19</v>
      </c>
      <c r="H24" s="113"/>
      <c r="I24" s="53" t="str">
        <f t="shared" si="0"/>
        <v>AS</v>
      </c>
      <c r="J24" s="55">
        <v>5</v>
      </c>
      <c r="K24" s="23"/>
      <c r="L24" s="113"/>
      <c r="M24" s="17" t="str">
        <f>IF(J23=J24,"résultat",IF((J23&lt;J24),I23,I24))</f>
        <v>AR</v>
      </c>
      <c r="N24" s="55">
        <v>2</v>
      </c>
      <c r="P24" s="113"/>
      <c r="Q24" s="20" t="str">
        <f>IF(N23=N24,"résultat",IF((N23&gt;N24),M23,M24))</f>
        <v>AQ</v>
      </c>
      <c r="R24" s="8">
        <v>8</v>
      </c>
      <c r="S24" s="5"/>
      <c r="T24"/>
      <c r="U24"/>
      <c r="V24"/>
      <c r="W24"/>
      <c r="X24" s="22"/>
      <c r="Y24" s="22"/>
      <c r="Z24" s="22"/>
      <c r="AA24" s="22"/>
      <c r="AB24" s="61"/>
      <c r="AC24" s="73">
        <v>4</v>
      </c>
      <c r="AD24" s="74" t="str">
        <f>IF(N23&gt;N24,M23,M24)</f>
        <v>AQ</v>
      </c>
      <c r="AF24" s="93" t="s">
        <v>54</v>
      </c>
      <c r="AG24" s="97"/>
      <c r="AH24" s="64" t="str">
        <f>+AD13</f>
        <v>AF</v>
      </c>
      <c r="AI24" s="88">
        <v>5</v>
      </c>
      <c r="AJ24"/>
    </row>
    <row r="25" spans="1:38" s="77" customFormat="1" ht="24" customHeight="1" thickBot="1">
      <c r="A25" s="66">
        <v>20</v>
      </c>
      <c r="B25" s="84" t="s">
        <v>42</v>
      </c>
      <c r="C25" s="84"/>
      <c r="D25" s="67">
        <v>20</v>
      </c>
      <c r="E25" s="5"/>
      <c r="F25" s="115"/>
      <c r="G25" s="81">
        <v>20</v>
      </c>
      <c r="H25" s="41" t="s">
        <v>8</v>
      </c>
      <c r="I25" s="27" t="str">
        <f t="shared" si="0"/>
        <v>AT</v>
      </c>
      <c r="J25" s="31"/>
      <c r="K25" s="29"/>
      <c r="L25" s="41" t="s">
        <v>8</v>
      </c>
      <c r="M25" s="39" t="str">
        <f>IF((J22=""),"",IF((J24=""),"",IF((X21=2),I21,IF((Y21=2),I22,IF((X22=2),I24,IF((Y22=2),I23))))))</f>
        <v>AS</v>
      </c>
      <c r="N25" s="31"/>
      <c r="O25" s="82"/>
      <c r="P25" s="40"/>
      <c r="Q25" s="32"/>
      <c r="R25" s="31"/>
      <c r="S25" s="33"/>
      <c r="T25" s="33"/>
      <c r="U25" s="34"/>
      <c r="V25" s="34"/>
      <c r="W25" s="34"/>
      <c r="X25" s="34"/>
      <c r="Y25" s="34"/>
      <c r="Z25" s="34"/>
      <c r="AA25" s="34"/>
      <c r="AB25" s="62"/>
      <c r="AC25" s="3">
        <v>5</v>
      </c>
      <c r="AD25" s="4" t="str">
        <f>IF(N23&lt;N24,M23,M24)</f>
        <v>AR</v>
      </c>
      <c r="AF25" s="86"/>
      <c r="AJ25"/>
    </row>
    <row r="26" spans="1:38" s="77" customFormat="1" ht="24" customHeight="1">
      <c r="AF26" s="86"/>
    </row>
    <row r="27" spans="1:38" s="77" customFormat="1" ht="24" customHeight="1">
      <c r="AF27" s="86"/>
    </row>
    <row r="28" spans="1:38" s="77" customFormat="1" ht="24" customHeight="1">
      <c r="AF28" s="86"/>
      <c r="AG28" s="5"/>
      <c r="AH28" s="5"/>
      <c r="AI28" s="5"/>
      <c r="AJ28" s="5"/>
      <c r="AK28" s="5"/>
      <c r="AL28" s="5"/>
    </row>
    <row r="29" spans="1:38" ht="24" customHeight="1" thickBot="1">
      <c r="M29" s="85"/>
      <c r="V29" s="10"/>
      <c r="W29" s="10"/>
    </row>
    <row r="30" spans="1:38" ht="21" customHeight="1">
      <c r="I30" s="107" t="s">
        <v>26</v>
      </c>
      <c r="J30" s="108"/>
      <c r="K30" s="109"/>
      <c r="M30" s="85"/>
    </row>
    <row r="31" spans="1:38" ht="19.5" customHeight="1">
      <c r="I31" s="110" t="s">
        <v>27</v>
      </c>
      <c r="J31" s="111"/>
      <c r="K31" s="112"/>
      <c r="M31" s="85"/>
      <c r="AF31" s="86"/>
    </row>
    <row r="32" spans="1:38" ht="18.75" customHeight="1">
      <c r="I32" s="110" t="s">
        <v>28</v>
      </c>
      <c r="J32" s="111"/>
      <c r="K32" s="112"/>
      <c r="AF32" s="86"/>
    </row>
    <row r="33" spans="9:32" ht="21.75" customHeight="1" thickBot="1">
      <c r="I33" s="98" t="s">
        <v>29</v>
      </c>
      <c r="J33" s="99"/>
      <c r="K33" s="100"/>
      <c r="AF33" s="86"/>
    </row>
  </sheetData>
  <sheetProtection sheet="1" formatCells="0" formatColumns="0" formatRows="0" insertColumns="0" insertRows="0" insertHyperlinks="0" deleteColumns="0" deleteRows="0" sort="0"/>
  <mergeCells count="53">
    <mergeCell ref="AB6:AB7"/>
    <mergeCell ref="AB11:AB13"/>
    <mergeCell ref="AB16:AB17"/>
    <mergeCell ref="AB21:AB23"/>
    <mergeCell ref="L23:L24"/>
    <mergeCell ref="P23:P24"/>
    <mergeCell ref="F21:F25"/>
    <mergeCell ref="H21:H22"/>
    <mergeCell ref="L21:L22"/>
    <mergeCell ref="P21:P22"/>
    <mergeCell ref="L16:L17"/>
    <mergeCell ref="P16:P17"/>
    <mergeCell ref="T17:T18"/>
    <mergeCell ref="H18:H19"/>
    <mergeCell ref="L18:L19"/>
    <mergeCell ref="P18:P19"/>
    <mergeCell ref="P1:R1"/>
    <mergeCell ref="T4:V4"/>
    <mergeCell ref="H4:J4"/>
    <mergeCell ref="L4:N4"/>
    <mergeCell ref="P4:R4"/>
    <mergeCell ref="F2:J2"/>
    <mergeCell ref="F1:J1"/>
    <mergeCell ref="N2:Q2"/>
    <mergeCell ref="T7:T8"/>
    <mergeCell ref="F6:F10"/>
    <mergeCell ref="H6:H7"/>
    <mergeCell ref="L6:L7"/>
    <mergeCell ref="P6:P7"/>
    <mergeCell ref="H8:H9"/>
    <mergeCell ref="L8:L9"/>
    <mergeCell ref="P8:P9"/>
    <mergeCell ref="L13:L14"/>
    <mergeCell ref="P13:P14"/>
    <mergeCell ref="F11:F15"/>
    <mergeCell ref="H11:H12"/>
    <mergeCell ref="L11:L12"/>
    <mergeCell ref="P11:P12"/>
    <mergeCell ref="I33:K33"/>
    <mergeCell ref="C1:E1"/>
    <mergeCell ref="C2:E2"/>
    <mergeCell ref="I30:K30"/>
    <mergeCell ref="I31:K31"/>
    <mergeCell ref="I32:K32"/>
    <mergeCell ref="H13:H14"/>
    <mergeCell ref="F16:F20"/>
    <mergeCell ref="H16:H17"/>
    <mergeCell ref="H23:H24"/>
    <mergeCell ref="AG7:AG8"/>
    <mergeCell ref="AG11:AG12"/>
    <mergeCell ref="AG15:AG16"/>
    <mergeCell ref="AG19:AG20"/>
    <mergeCell ref="AG23:AG24"/>
  </mergeCells>
  <phoneticPr fontId="0" type="noConversion"/>
  <conditionalFormatting sqref="J6:J7">
    <cfRule type="iconSet" priority="121">
      <iconSet>
        <cfvo type="percent" val="0"/>
        <cfvo type="percent" val="12"/>
        <cfvo type="percent" val="13"/>
      </iconSet>
    </cfRule>
    <cfRule type="duplicateValues" dxfId="37" priority="122"/>
  </conditionalFormatting>
  <conditionalFormatting sqref="J8:J9">
    <cfRule type="iconSet" priority="119">
      <iconSet>
        <cfvo type="percent" val="0"/>
        <cfvo type="percent" val="12"/>
        <cfvo type="percent" val="13"/>
      </iconSet>
    </cfRule>
    <cfRule type="duplicateValues" dxfId="36" priority="120"/>
  </conditionalFormatting>
  <conditionalFormatting sqref="J11:J12">
    <cfRule type="iconSet" priority="117">
      <iconSet>
        <cfvo type="percent" val="0"/>
        <cfvo type="percent" val="12"/>
        <cfvo type="percent" val="13"/>
      </iconSet>
    </cfRule>
    <cfRule type="duplicateValues" dxfId="35" priority="118"/>
  </conditionalFormatting>
  <conditionalFormatting sqref="J13:J14">
    <cfRule type="iconSet" priority="115">
      <iconSet>
        <cfvo type="percent" val="0"/>
        <cfvo type="percent" val="12"/>
        <cfvo type="percent" val="13"/>
      </iconSet>
    </cfRule>
    <cfRule type="duplicateValues" dxfId="34" priority="116"/>
  </conditionalFormatting>
  <conditionalFormatting sqref="J16:J17">
    <cfRule type="iconSet" priority="41">
      <iconSet>
        <cfvo type="percent" val="0"/>
        <cfvo type="percent" val="12"/>
        <cfvo type="percent" val="13"/>
      </iconSet>
    </cfRule>
    <cfRule type="duplicateValues" dxfId="33" priority="42"/>
  </conditionalFormatting>
  <conditionalFormatting sqref="J18:J19">
    <cfRule type="iconSet" priority="39">
      <iconSet>
        <cfvo type="percent" val="0"/>
        <cfvo type="percent" val="12"/>
        <cfvo type="percent" val="13"/>
      </iconSet>
    </cfRule>
    <cfRule type="duplicateValues" dxfId="32" priority="40"/>
  </conditionalFormatting>
  <conditionalFormatting sqref="J21:J22">
    <cfRule type="iconSet" priority="37">
      <iconSet>
        <cfvo type="percent" val="0"/>
        <cfvo type="percent" val="12"/>
        <cfvo type="percent" val="13"/>
      </iconSet>
    </cfRule>
    <cfRule type="duplicateValues" dxfId="31" priority="38"/>
  </conditionalFormatting>
  <conditionalFormatting sqref="J23:J24">
    <cfRule type="iconSet" priority="35">
      <iconSet>
        <cfvo type="percent" val="0"/>
        <cfvo type="percent" val="12"/>
        <cfvo type="percent" val="13"/>
      </iconSet>
    </cfRule>
    <cfRule type="duplicateValues" dxfId="30" priority="36"/>
  </conditionalFormatting>
  <conditionalFormatting sqref="N6:N7">
    <cfRule type="iconSet" priority="101">
      <iconSet>
        <cfvo type="percent" val="0"/>
        <cfvo type="percent" val="12"/>
        <cfvo type="percent" val="13"/>
      </iconSet>
    </cfRule>
    <cfRule type="duplicateValues" dxfId="29" priority="102"/>
  </conditionalFormatting>
  <conditionalFormatting sqref="N8:N9">
    <cfRule type="iconSet" priority="99">
      <iconSet>
        <cfvo type="percent" val="0"/>
        <cfvo type="percent" val="12"/>
        <cfvo type="percent" val="13"/>
      </iconSet>
    </cfRule>
    <cfRule type="duplicateValues" dxfId="28" priority="100"/>
  </conditionalFormatting>
  <conditionalFormatting sqref="N11:N12">
    <cfRule type="iconSet" priority="97">
      <iconSet>
        <cfvo type="percent" val="0"/>
        <cfvo type="percent" val="12"/>
        <cfvo type="percent" val="13"/>
      </iconSet>
    </cfRule>
    <cfRule type="duplicateValues" dxfId="27" priority="98"/>
  </conditionalFormatting>
  <conditionalFormatting sqref="N13:N14">
    <cfRule type="iconSet" priority="95">
      <iconSet>
        <cfvo type="percent" val="0"/>
        <cfvo type="percent" val="12"/>
        <cfvo type="percent" val="13"/>
      </iconSet>
    </cfRule>
    <cfRule type="duplicateValues" dxfId="26" priority="96"/>
  </conditionalFormatting>
  <conditionalFormatting sqref="N16:N17">
    <cfRule type="iconSet" priority="33">
      <iconSet>
        <cfvo type="percent" val="0"/>
        <cfvo type="percent" val="12"/>
        <cfvo type="percent" val="13"/>
      </iconSet>
    </cfRule>
    <cfRule type="duplicateValues" dxfId="25" priority="34"/>
  </conditionalFormatting>
  <conditionalFormatting sqref="N18:N19">
    <cfRule type="iconSet" priority="31">
      <iconSet>
        <cfvo type="percent" val="0"/>
        <cfvo type="percent" val="12"/>
        <cfvo type="percent" val="13"/>
      </iconSet>
    </cfRule>
    <cfRule type="duplicateValues" dxfId="24" priority="32"/>
  </conditionalFormatting>
  <conditionalFormatting sqref="N21:N22">
    <cfRule type="iconSet" priority="29">
      <iconSet>
        <cfvo type="percent" val="0"/>
        <cfvo type="percent" val="12"/>
        <cfvo type="percent" val="13"/>
      </iconSet>
    </cfRule>
    <cfRule type="duplicateValues" dxfId="23" priority="30"/>
  </conditionalFormatting>
  <conditionalFormatting sqref="N23:N24">
    <cfRule type="iconSet" priority="27">
      <iconSet>
        <cfvo type="percent" val="0"/>
        <cfvo type="percent" val="12"/>
        <cfvo type="percent" val="13"/>
      </iconSet>
    </cfRule>
    <cfRule type="duplicateValues" dxfId="22" priority="28"/>
  </conditionalFormatting>
  <conditionalFormatting sqref="R6:R7">
    <cfRule type="duplicateValues" dxfId="21" priority="148"/>
    <cfRule type="iconSet" priority="170">
      <iconSet>
        <cfvo type="percent" val="0"/>
        <cfvo type="percent" val="12"/>
        <cfvo type="percent" val="13"/>
      </iconSet>
    </cfRule>
  </conditionalFormatting>
  <conditionalFormatting sqref="R8:R9">
    <cfRule type="duplicateValues" dxfId="20" priority="147"/>
    <cfRule type="iconSet" priority="169">
      <iconSet>
        <cfvo type="percent" val="0"/>
        <cfvo type="percent" val="12"/>
        <cfvo type="percent" val="13"/>
      </iconSet>
    </cfRule>
  </conditionalFormatting>
  <conditionalFormatting sqref="R11:R12">
    <cfRule type="duplicateValues" dxfId="19" priority="146"/>
    <cfRule type="iconSet" priority="167">
      <iconSet>
        <cfvo type="percent" val="0"/>
        <cfvo type="percent" val="12"/>
        <cfvo type="percent" val="13"/>
      </iconSet>
    </cfRule>
  </conditionalFormatting>
  <conditionalFormatting sqref="R13:R14">
    <cfRule type="duplicateValues" dxfId="18" priority="145"/>
    <cfRule type="iconSet" priority="166">
      <iconSet>
        <cfvo type="percent" val="0"/>
        <cfvo type="percent" val="12"/>
        <cfvo type="percent" val="13"/>
      </iconSet>
    </cfRule>
  </conditionalFormatting>
  <conditionalFormatting sqref="R16:R17">
    <cfRule type="duplicateValues" dxfId="17" priority="49"/>
    <cfRule type="iconSet" priority="50">
      <iconSet>
        <cfvo type="percent" val="0"/>
        <cfvo type="percent" val="12"/>
        <cfvo type="percent" val="13"/>
      </iconSet>
    </cfRule>
  </conditionalFormatting>
  <conditionalFormatting sqref="R18:R19">
    <cfRule type="duplicateValues" dxfId="16" priority="47"/>
    <cfRule type="iconSet" priority="48">
      <iconSet>
        <cfvo type="percent" val="0"/>
        <cfvo type="percent" val="12"/>
        <cfvo type="percent" val="13"/>
      </iconSet>
    </cfRule>
  </conditionalFormatting>
  <conditionalFormatting sqref="R21:R22">
    <cfRule type="duplicateValues" dxfId="15" priority="45"/>
    <cfRule type="iconSet" priority="46">
      <iconSet>
        <cfvo type="percent" val="0"/>
        <cfvo type="percent" val="12"/>
        <cfvo type="percent" val="13"/>
      </iconSet>
    </cfRule>
  </conditionalFormatting>
  <conditionalFormatting sqref="R23:R24">
    <cfRule type="duplicateValues" dxfId="14" priority="43"/>
    <cfRule type="iconSet" priority="44">
      <iconSet>
        <cfvo type="percent" val="0"/>
        <cfvo type="percent" val="12"/>
        <cfvo type="percent" val="13"/>
      </iconSet>
    </cfRule>
  </conditionalFormatting>
  <conditionalFormatting sqref="V7:V8">
    <cfRule type="duplicateValues" dxfId="13" priority="140"/>
    <cfRule type="iconSet" priority="171">
      <iconSet>
        <cfvo type="percent" val="0"/>
        <cfvo type="percent" val="12"/>
        <cfvo type="percent" val="13"/>
      </iconSet>
    </cfRule>
  </conditionalFormatting>
  <conditionalFormatting sqref="V17:V18">
    <cfRule type="duplicateValues" dxfId="12" priority="51"/>
    <cfRule type="iconSet" priority="52">
      <iconSet>
        <cfvo type="percent" val="0"/>
        <cfvo type="percent" val="12"/>
        <cfvo type="percent" val="13"/>
      </iconSet>
    </cfRule>
  </conditionalFormatting>
  <conditionalFormatting sqref="AG7">
    <cfRule type="duplicateValues" dxfId="11" priority="19"/>
    <cfRule type="iconSet" priority="20">
      <iconSet>
        <cfvo type="percent" val="0"/>
        <cfvo type="percent" val="12"/>
        <cfvo type="percent" val="13"/>
      </iconSet>
    </cfRule>
  </conditionalFormatting>
  <conditionalFormatting sqref="AG11">
    <cfRule type="duplicateValues" dxfId="10" priority="15"/>
    <cfRule type="iconSet" priority="16">
      <iconSet>
        <cfvo type="percent" val="0"/>
        <cfvo type="percent" val="12"/>
        <cfvo type="percent" val="13"/>
      </iconSet>
    </cfRule>
  </conditionalFormatting>
  <conditionalFormatting sqref="AG15">
    <cfRule type="duplicateValues" dxfId="9" priority="11"/>
    <cfRule type="iconSet" priority="12">
      <iconSet>
        <cfvo type="percent" val="0"/>
        <cfvo type="percent" val="12"/>
        <cfvo type="percent" val="13"/>
      </iconSet>
    </cfRule>
  </conditionalFormatting>
  <conditionalFormatting sqref="AG19">
    <cfRule type="duplicateValues" dxfId="8" priority="7"/>
    <cfRule type="iconSet" priority="8">
      <iconSet>
        <cfvo type="percent" val="0"/>
        <cfvo type="percent" val="12"/>
        <cfvo type="percent" val="13"/>
      </iconSet>
    </cfRule>
  </conditionalFormatting>
  <conditionalFormatting sqref="AG23">
    <cfRule type="duplicateValues" dxfId="7" priority="3"/>
    <cfRule type="iconSet" priority="4">
      <iconSet>
        <cfvo type="percent" val="0"/>
        <cfvo type="percent" val="12"/>
        <cfvo type="percent" val="13"/>
      </iconSet>
    </cfRule>
  </conditionalFormatting>
  <conditionalFormatting sqref="AI7:AI8">
    <cfRule type="duplicateValues" dxfId="6" priority="17"/>
    <cfRule type="iconSet" priority="18">
      <iconSet>
        <cfvo type="percent" val="0"/>
        <cfvo type="percent" val="12"/>
        <cfvo type="percent" val="13"/>
      </iconSet>
    </cfRule>
  </conditionalFormatting>
  <conditionalFormatting sqref="AI11:AI12">
    <cfRule type="duplicateValues" dxfId="5" priority="13"/>
    <cfRule type="iconSet" priority="14">
      <iconSet>
        <cfvo type="percent" val="0"/>
        <cfvo type="percent" val="12"/>
        <cfvo type="percent" val="13"/>
      </iconSet>
    </cfRule>
  </conditionalFormatting>
  <conditionalFormatting sqref="AI15:AI16">
    <cfRule type="duplicateValues" dxfId="4" priority="9"/>
    <cfRule type="iconSet" priority="10">
      <iconSet>
        <cfvo type="percent" val="0"/>
        <cfvo type="percent" val="12"/>
        <cfvo type="percent" val="13"/>
      </iconSet>
    </cfRule>
  </conditionalFormatting>
  <conditionalFormatting sqref="AI19:AI20">
    <cfRule type="duplicateValues" dxfId="3" priority="5"/>
    <cfRule type="iconSet" priority="6">
      <iconSet>
        <cfvo type="percent" val="0"/>
        <cfvo type="percent" val="12"/>
        <cfvo type="percent" val="13"/>
      </iconSet>
    </cfRule>
  </conditionalFormatting>
  <conditionalFormatting sqref="AI23:AI24">
    <cfRule type="duplicateValues" dxfId="2" priority="1"/>
    <cfRule type="iconSet" priority="2">
      <iconSet>
        <cfvo type="percent" val="0"/>
        <cfvo type="percent" val="12"/>
        <cfvo type="percent" val="13"/>
      </iconSet>
    </cfRule>
  </conditionalFormatting>
  <conditionalFormatting sqref="W11:W12">
    <cfRule type="duplicateValues" dxfId="1" priority="172"/>
    <cfRule type="iconSet" priority="173">
      <iconSet>
        <cfvo type="percent" val="0"/>
        <cfvo type="percent" val="12"/>
        <cfvo type="percent" val="13"/>
      </iconSet>
    </cfRule>
  </conditionalFormatting>
  <conditionalFormatting sqref="W21">
    <cfRule type="duplicateValues" dxfId="0" priority="176"/>
    <cfRule type="iconSet" priority="177">
      <iconSet>
        <cfvo type="percent" val="0"/>
        <cfvo type="percent" val="12"/>
        <cfvo type="percent" val="13"/>
      </iconSet>
    </cfRule>
  </conditionalFormatting>
  <pageMargins left="0.11811023622047245" right="0.11811023622047245" top="0.22" bottom="0.35" header="7.874015748031496E-2" footer="0.19685039370078741"/>
  <pageSetup paperSize="9" scale="90" orientation="landscape" horizontalDpi="72" verticalDpi="72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4 Poules de 5</vt:lpstr>
      <vt:lpstr>v2T2RANS</vt:lpstr>
      <vt:lpstr>'4 Poules de 5'!Zone_d_impression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2015-11-17T21:41:57Z</cp:lastPrinted>
  <dcterms:created xsi:type="dcterms:W3CDTF">2004-09-07T08:56:58Z</dcterms:created>
  <dcterms:modified xsi:type="dcterms:W3CDTF">2025-03-25T09:26:06Z</dcterms:modified>
</cp:coreProperties>
</file>