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85" yWindow="90" windowWidth="13125" windowHeight="11820" activeTab="1"/>
  </bookViews>
  <sheets>
    <sheet name="Jeux" sheetId="4" r:id="rId1"/>
    <sheet name="Parties Poules" sheetId="11" r:id="rId2"/>
    <sheet name="Parties finales" sheetId="13" r:id="rId3"/>
    <sheet name="Coupe des Perdants" sheetId="12" r:id="rId4"/>
  </sheets>
  <definedNames>
    <definedName name="GUICHON_André">Jeux!#REF!</definedName>
    <definedName name="v2T2RANS">'Parties Poules'!$I$6</definedName>
    <definedName name="_xlnm.Print_Area" localSheetId="3">'Coupe des Perdants'!$A$1:$P$24</definedName>
    <definedName name="_xlnm.Print_Area" localSheetId="0">Jeux!$A$1:$J$64</definedName>
    <definedName name="_xlnm.Print_Area" localSheetId="2">'Parties finales'!$A$1:$P$24</definedName>
    <definedName name="_xlnm.Print_Area" localSheetId="1">'Parties Poules'!$A$1:$AC$58</definedName>
  </definedNames>
  <calcPr calcId="125725"/>
</workbook>
</file>

<file path=xl/calcChain.xml><?xml version="1.0" encoding="utf-8"?>
<calcChain xmlns="http://schemas.openxmlformats.org/spreadsheetml/2006/main">
  <c r="L2" i="12"/>
  <c r="E1"/>
  <c r="L2" i="13"/>
  <c r="E2"/>
  <c r="E2" i="12" s="1"/>
  <c r="E1" i="13"/>
  <c r="I52" i="11"/>
  <c r="I51"/>
  <c r="I50"/>
  <c r="I49"/>
  <c r="I48"/>
  <c r="I46"/>
  <c r="I45"/>
  <c r="I44"/>
  <c r="I43"/>
  <c r="I42"/>
  <c r="I40"/>
  <c r="I39"/>
  <c r="I38"/>
  <c r="I37"/>
  <c r="I36"/>
  <c r="I34"/>
  <c r="I33"/>
  <c r="I32"/>
  <c r="I31"/>
  <c r="I30"/>
  <c r="I28"/>
  <c r="I27"/>
  <c r="I26"/>
  <c r="I25"/>
  <c r="I24"/>
  <c r="I22"/>
  <c r="I21"/>
  <c r="I20"/>
  <c r="I19"/>
  <c r="I18"/>
  <c r="I16"/>
  <c r="I15"/>
  <c r="I14"/>
  <c r="I13"/>
  <c r="I12"/>
  <c r="I10"/>
  <c r="I9"/>
  <c r="I8"/>
  <c r="I7"/>
  <c r="I6"/>
  <c r="H6" l="1"/>
  <c r="M48"/>
  <c r="M51"/>
  <c r="Y52" s="1"/>
  <c r="M42"/>
  <c r="M45"/>
  <c r="Y46" s="1"/>
  <c r="M44"/>
  <c r="M36"/>
  <c r="M39"/>
  <c r="Y40" s="1"/>
  <c r="M38"/>
  <c r="Q39" s="1"/>
  <c r="M30"/>
  <c r="M33"/>
  <c r="Y34" s="1"/>
  <c r="M32"/>
  <c r="M12"/>
  <c r="M15"/>
  <c r="Y16" s="1"/>
  <c r="M14"/>
  <c r="M9"/>
  <c r="Y10" s="1"/>
  <c r="M50"/>
  <c r="Q51" s="1"/>
  <c r="Y39" l="1"/>
  <c r="C14" i="12" s="1"/>
  <c r="G13" s="1"/>
  <c r="K11" s="1"/>
  <c r="Q15" i="11"/>
  <c r="Y15" s="1"/>
  <c r="C22" i="12" s="1"/>
  <c r="Q45" i="11"/>
  <c r="Y45" s="1"/>
  <c r="C16" i="12" s="1"/>
  <c r="Q33" i="11"/>
  <c r="G21" i="12"/>
  <c r="K19" s="1"/>
  <c r="M24" i="11"/>
  <c r="M27"/>
  <c r="Y28" s="1"/>
  <c r="M18"/>
  <c r="M21"/>
  <c r="Y22" s="1"/>
  <c r="M20"/>
  <c r="Q21" s="1"/>
  <c r="Y21" s="1"/>
  <c r="C8" i="12" s="1"/>
  <c r="M6" i="11"/>
  <c r="L6"/>
  <c r="P6"/>
  <c r="AA7"/>
  <c r="AB7"/>
  <c r="T7"/>
  <c r="AA8"/>
  <c r="AB8"/>
  <c r="H8"/>
  <c r="L8"/>
  <c r="P8"/>
  <c r="H12"/>
  <c r="L12"/>
  <c r="P12"/>
  <c r="AA13"/>
  <c r="AB13"/>
  <c r="T13"/>
  <c r="AA14"/>
  <c r="AB14"/>
  <c r="H14"/>
  <c r="L14"/>
  <c r="P14"/>
  <c r="H18"/>
  <c r="L18"/>
  <c r="P18"/>
  <c r="AA19"/>
  <c r="M22" s="1"/>
  <c r="AB19"/>
  <c r="T19"/>
  <c r="AA20"/>
  <c r="AB20"/>
  <c r="H20"/>
  <c r="L20"/>
  <c r="P20"/>
  <c r="H24"/>
  <c r="L24"/>
  <c r="P24"/>
  <c r="AA25"/>
  <c r="M28" s="1"/>
  <c r="AB25"/>
  <c r="T25"/>
  <c r="AA26"/>
  <c r="AB26"/>
  <c r="H26"/>
  <c r="L26"/>
  <c r="P26"/>
  <c r="H30"/>
  <c r="L30"/>
  <c r="P30"/>
  <c r="AA31"/>
  <c r="M34" s="1"/>
  <c r="AB31"/>
  <c r="T31"/>
  <c r="AA32"/>
  <c r="AB32"/>
  <c r="H32"/>
  <c r="L32"/>
  <c r="P32"/>
  <c r="H36"/>
  <c r="L36"/>
  <c r="P36"/>
  <c r="AA37"/>
  <c r="M40" s="1"/>
  <c r="AB37"/>
  <c r="T37"/>
  <c r="AA38"/>
  <c r="AB38"/>
  <c r="H38"/>
  <c r="L38"/>
  <c r="P38"/>
  <c r="H42"/>
  <c r="L42"/>
  <c r="P42"/>
  <c r="AA43"/>
  <c r="M46" s="1"/>
  <c r="AB43"/>
  <c r="T43"/>
  <c r="AA44"/>
  <c r="AB44"/>
  <c r="H44"/>
  <c r="L44"/>
  <c r="P44"/>
  <c r="H48"/>
  <c r="L48"/>
  <c r="P48"/>
  <c r="AA49"/>
  <c r="M52" s="1"/>
  <c r="AB49"/>
  <c r="T49"/>
  <c r="AA50"/>
  <c r="AB50"/>
  <c r="H50"/>
  <c r="L50"/>
  <c r="P50"/>
  <c r="Y33" l="1"/>
  <c r="C12" i="12" s="1"/>
  <c r="M16" i="11"/>
  <c r="M7"/>
  <c r="Q8" s="1"/>
  <c r="U8" s="1"/>
  <c r="Y8" s="1"/>
  <c r="C7" i="12" s="1"/>
  <c r="M10" i="11"/>
  <c r="M19"/>
  <c r="Q18" s="1"/>
  <c r="Y18" s="1"/>
  <c r="C10" i="13" s="1"/>
  <c r="M25" i="11"/>
  <c r="Q24" s="1"/>
  <c r="M43"/>
  <c r="Q43"/>
  <c r="Q31"/>
  <c r="M31"/>
  <c r="M13"/>
  <c r="Q13"/>
  <c r="Q19"/>
  <c r="U19" s="1"/>
  <c r="Q25"/>
  <c r="U25" s="1"/>
  <c r="Y25" s="1"/>
  <c r="C9" i="13" s="1"/>
  <c r="M49" i="11"/>
  <c r="Q49"/>
  <c r="Q37"/>
  <c r="M37"/>
  <c r="M26"/>
  <c r="Q27" s="1"/>
  <c r="Y27" s="1"/>
  <c r="C10" i="12" s="1"/>
  <c r="G9" s="1"/>
  <c r="K10" s="1"/>
  <c r="Y19" i="11" l="1"/>
  <c r="C7" i="13" s="1"/>
  <c r="G7" s="1"/>
  <c r="Y24" i="11"/>
  <c r="C12" i="13" s="1"/>
  <c r="Q20" i="11"/>
  <c r="U20" s="1"/>
  <c r="Q48"/>
  <c r="Q50"/>
  <c r="Q12"/>
  <c r="Y12" s="1"/>
  <c r="C8" i="13" s="1"/>
  <c r="Q14" i="11"/>
  <c r="G8" i="13"/>
  <c r="Q26" i="11"/>
  <c r="U13"/>
  <c r="Q6"/>
  <c r="Y6" s="1"/>
  <c r="C6" i="13" s="1"/>
  <c r="Q38" i="11"/>
  <c r="U38" s="1"/>
  <c r="Y38" s="1"/>
  <c r="C17" i="12" s="1"/>
  <c r="Q36" i="11"/>
  <c r="Q32"/>
  <c r="U32" s="1"/>
  <c r="Y32" s="1"/>
  <c r="C15" i="12" s="1"/>
  <c r="Q30" i="11"/>
  <c r="Q44"/>
  <c r="Q42"/>
  <c r="U43"/>
  <c r="Y43" s="1"/>
  <c r="C15" i="13" s="1"/>
  <c r="U50" i="11" l="1"/>
  <c r="Y51"/>
  <c r="C18" i="12" s="1"/>
  <c r="G17" s="1"/>
  <c r="K18" s="1"/>
  <c r="Y13" i="11"/>
  <c r="C21" i="13" s="1"/>
  <c r="G20" s="1"/>
  <c r="K18" s="1"/>
  <c r="O14" s="1"/>
  <c r="Y42" i="11"/>
  <c r="C18" i="13" s="1"/>
  <c r="U31" i="11"/>
  <c r="Y30"/>
  <c r="C14" i="13" s="1"/>
  <c r="U37" i="11"/>
  <c r="Y37" s="1"/>
  <c r="C13" i="13" s="1"/>
  <c r="Y36" i="11"/>
  <c r="C16" i="13" s="1"/>
  <c r="Y20" i="11"/>
  <c r="C11" i="12" s="1"/>
  <c r="U49" i="11"/>
  <c r="Y49" s="1"/>
  <c r="C17" i="13" s="1"/>
  <c r="Y48" i="11"/>
  <c r="C20" i="13" s="1"/>
  <c r="U44" i="11"/>
  <c r="U14"/>
  <c r="G16" i="12"/>
  <c r="O15" s="1"/>
  <c r="U26" i="11"/>
  <c r="Q7"/>
  <c r="U7" s="1"/>
  <c r="Y7" s="1"/>
  <c r="C19" i="13" s="1"/>
  <c r="M8" i="11"/>
  <c r="Y50" l="1"/>
  <c r="C21" i="12" s="1"/>
  <c r="G16" i="13"/>
  <c r="K17" s="1"/>
  <c r="Y31" i="11"/>
  <c r="C11" i="13" s="1"/>
  <c r="G11" s="1"/>
  <c r="G12" i="12"/>
  <c r="O14" s="1"/>
  <c r="Y26" i="11"/>
  <c r="C13" i="12" s="1"/>
  <c r="Q9" i="11"/>
  <c r="Y9" s="1"/>
  <c r="C20" i="12" s="1"/>
  <c r="G20" s="1"/>
  <c r="G8"/>
  <c r="Y14" i="11"/>
  <c r="C9" i="12" s="1"/>
  <c r="G15" i="13"/>
  <c r="Y44" i="11"/>
  <c r="C19" i="12" s="1"/>
  <c r="G12" i="13"/>
  <c r="K10" s="1"/>
  <c r="O13" s="1"/>
  <c r="G19"/>
  <c r="K9"/>
</calcChain>
</file>

<file path=xl/sharedStrings.xml><?xml version="1.0" encoding="utf-8"?>
<sst xmlns="http://schemas.openxmlformats.org/spreadsheetml/2006/main" count="137" uniqueCount="72">
  <si>
    <t>NOM</t>
  </si>
  <si>
    <t>FINALE</t>
  </si>
  <si>
    <t>score</t>
  </si>
  <si>
    <t>jeux</t>
  </si>
  <si>
    <t>poule</t>
  </si>
  <si>
    <t>1/4 de Finale</t>
  </si>
  <si>
    <t>1/2 de Finale</t>
  </si>
  <si>
    <t>1/8ème de Finale</t>
  </si>
  <si>
    <t>1ère Phase</t>
  </si>
  <si>
    <t>2ème Phase</t>
  </si>
  <si>
    <t>3ème Phase</t>
  </si>
  <si>
    <t>4ème Phase</t>
  </si>
  <si>
    <t>Poule 1</t>
  </si>
  <si>
    <t>Poule 2</t>
  </si>
  <si>
    <t>Poule 3</t>
  </si>
  <si>
    <t>Poule 4</t>
  </si>
  <si>
    <t>Poule 5</t>
  </si>
  <si>
    <t>Poule 6</t>
  </si>
  <si>
    <t>Poule 7</t>
  </si>
  <si>
    <t>Poule 8</t>
  </si>
  <si>
    <t>Off</t>
  </si>
  <si>
    <t>1 / 8 de Finales</t>
  </si>
  <si>
    <t>1 / 4 de Finales</t>
  </si>
  <si>
    <t>1 / 2 Finales</t>
  </si>
  <si>
    <t>Date:</t>
  </si>
  <si>
    <t>AS</t>
  </si>
  <si>
    <t>COUPE DES PERDANTS</t>
  </si>
  <si>
    <t>JEUX EN POULES</t>
  </si>
  <si>
    <t>JEUX EN PHASES FINALES</t>
  </si>
  <si>
    <t>1/8 F.</t>
  </si>
  <si>
    <t>1/4 F.</t>
  </si>
  <si>
    <t>1/2 F.</t>
  </si>
  <si>
    <t>Finale</t>
  </si>
  <si>
    <t>Code vérouillage AB</t>
  </si>
  <si>
    <t>Tirage</t>
  </si>
  <si>
    <t>Liste joueurs</t>
  </si>
  <si>
    <t>Organisateur:</t>
  </si>
  <si>
    <t>Type de concours:</t>
  </si>
  <si>
    <t>1er poule 1</t>
  </si>
  <si>
    <t>1er poule 2</t>
  </si>
  <si>
    <t>1er poule 3</t>
  </si>
  <si>
    <t>1er poule 4</t>
  </si>
  <si>
    <t>2ème poule 2</t>
  </si>
  <si>
    <t>2ème poule 3</t>
  </si>
  <si>
    <t>2ème poule 4</t>
  </si>
  <si>
    <t>2ème poule 1</t>
  </si>
  <si>
    <t>1er poule 5</t>
  </si>
  <si>
    <t>1er poule 6</t>
  </si>
  <si>
    <t>1er poule 7</t>
  </si>
  <si>
    <t>1er poule 8</t>
  </si>
  <si>
    <t>2ème poule 6</t>
  </si>
  <si>
    <t>2ème poule 7</t>
  </si>
  <si>
    <t>2ème poule 8</t>
  </si>
  <si>
    <t>2ème poule 5</t>
  </si>
  <si>
    <t>4ème poule 1</t>
  </si>
  <si>
    <t>3ème poule 2</t>
  </si>
  <si>
    <t>4ème poule 2</t>
  </si>
  <si>
    <t>3ème poule 3</t>
  </si>
  <si>
    <t>4ème poule 3</t>
  </si>
  <si>
    <t>3ème poule 4</t>
  </si>
  <si>
    <t>3ème poule 1</t>
  </si>
  <si>
    <t>3ème poule 6</t>
  </si>
  <si>
    <t>3ème poule 7</t>
  </si>
  <si>
    <t>3ème poule 8</t>
  </si>
  <si>
    <t>3ème poule 5</t>
  </si>
  <si>
    <t>4ème poule 4</t>
  </si>
  <si>
    <t>4ème poule 5</t>
  </si>
  <si>
    <t>4ème poule 6</t>
  </si>
  <si>
    <t>4ème poule 7</t>
  </si>
  <si>
    <t>4ème poule 8</t>
  </si>
  <si>
    <t>40 Equipes en Poules de 5</t>
  </si>
  <si>
    <t>Classement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</si>
</sst>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4"/>
      <name val="Times New Roman"/>
      <family val="2"/>
    </font>
    <font>
      <sz val="14"/>
      <color theme="1"/>
      <name val="Times New Roman"/>
      <family val="2"/>
    </font>
    <font>
      <sz val="12"/>
      <name val="Times New Roman"/>
      <family val="1"/>
    </font>
    <font>
      <sz val="14"/>
      <name val="Arial"/>
      <family val="2"/>
    </font>
    <font>
      <b/>
      <sz val="14"/>
      <color indexed="10"/>
      <name val="Times New Roman"/>
      <family val="1"/>
    </font>
    <font>
      <sz val="16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rgb="FFFF0000"/>
      </bottom>
      <diagonal/>
    </border>
    <border>
      <left/>
      <right/>
      <top style="medium">
        <color indexed="64"/>
      </top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Down="1">
      <left/>
      <right/>
      <top/>
      <bottom/>
      <diagonal style="medium">
        <color auto="1"/>
      </diagonal>
    </border>
    <border diagonalUp="1">
      <left/>
      <right/>
      <top/>
      <bottom/>
      <diagonal style="medium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3" xfId="0" quotePrefix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24" xfId="0" quotePrefix="1" applyFont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4" xfId="0" quotePrefix="1" applyFont="1" applyBorder="1" applyAlignment="1" applyProtection="1">
      <alignment horizontal="center" vertical="center" wrapText="1"/>
    </xf>
    <xf numFmtId="0" fontId="4" fillId="0" borderId="3" xfId="0" quotePrefix="1" applyFont="1" applyBorder="1" applyAlignment="1" applyProtection="1">
      <alignment horizontal="center" vertical="center" wrapText="1"/>
    </xf>
    <xf numFmtId="0" fontId="4" fillId="0" borderId="6" xfId="0" quotePrefix="1" applyFont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4" borderId="33" xfId="0" quotePrefix="1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7" fillId="10" borderId="13" xfId="0" applyFont="1" applyFill="1" applyBorder="1" applyAlignment="1" applyProtection="1">
      <alignment horizontal="center" vertical="center"/>
      <protection locked="0"/>
    </xf>
    <xf numFmtId="0" fontId="7" fillId="10" borderId="24" xfId="0" applyFont="1" applyFill="1" applyBorder="1" applyAlignment="1" applyProtection="1">
      <alignment horizontal="center" vertical="center"/>
      <protection locked="0"/>
    </xf>
    <xf numFmtId="0" fontId="0" fillId="11" borderId="10" xfId="0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32" xfId="0" applyBorder="1"/>
    <xf numFmtId="0" fontId="12" fillId="12" borderId="0" xfId="0" applyFont="1" applyFill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9" fillId="12" borderId="0" xfId="0" applyFont="1" applyFill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5" borderId="41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0" fillId="11" borderId="11" xfId="0" applyFill="1" applyBorder="1" applyAlignment="1" applyProtection="1">
      <alignment horizontal="center" vertical="center"/>
    </xf>
    <xf numFmtId="0" fontId="0" fillId="11" borderId="18" xfId="0" applyFill="1" applyBorder="1" applyAlignment="1" applyProtection="1">
      <alignment horizontal="center" vertical="center"/>
    </xf>
    <xf numFmtId="0" fontId="3" fillId="0" borderId="16" xfId="0" quotePrefix="1" applyFont="1" applyBorder="1" applyAlignment="1" applyProtection="1">
      <alignment horizontal="center" vertical="center" wrapText="1"/>
    </xf>
    <xf numFmtId="0" fontId="3" fillId="0" borderId="44" xfId="0" quotePrefix="1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9" fillId="10" borderId="11" xfId="0" applyFont="1" applyFill="1" applyBorder="1" applyAlignment="1" applyProtection="1">
      <alignment horizontal="center" vertical="center"/>
      <protection locked="0"/>
    </xf>
    <xf numFmtId="0" fontId="9" fillId="10" borderId="18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1" xfId="0" quotePrefix="1" applyFont="1" applyFill="1" applyBorder="1" applyAlignment="1" applyProtection="1">
      <alignment horizontal="center" vertical="center"/>
    </xf>
    <xf numFmtId="0" fontId="3" fillId="0" borderId="19" xfId="0" quotePrefix="1" applyFont="1" applyFill="1" applyBorder="1" applyAlignment="1" applyProtection="1">
      <alignment horizontal="center" vertical="center"/>
    </xf>
    <xf numFmtId="0" fontId="4" fillId="0" borderId="11" xfId="0" quotePrefix="1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3" fillId="0" borderId="10" xfId="0" quotePrefix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3" xfId="0" quotePrefix="1" applyFont="1" applyFill="1" applyBorder="1" applyAlignment="1" applyProtection="1">
      <alignment horizontal="center" vertical="center" wrapText="1"/>
    </xf>
    <xf numFmtId="0" fontId="4" fillId="0" borderId="15" xfId="0" quotePrefix="1" applyFont="1" applyFill="1" applyBorder="1" applyAlignment="1" applyProtection="1">
      <alignment horizontal="center" vertical="center" wrapText="1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0" fillId="9" borderId="2" xfId="0" applyFill="1" applyBorder="1" applyAlignment="1">
      <alignment horizontal="center" vertical="center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3" borderId="25" xfId="0" applyFont="1" applyFill="1" applyBorder="1" applyAlignment="1" applyProtection="1">
      <alignment horizontal="center" vertical="center" wrapText="1"/>
      <protection locked="0"/>
    </xf>
    <xf numFmtId="0" fontId="4" fillId="14" borderId="25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13" borderId="47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11" borderId="17" xfId="0" applyFill="1" applyBorder="1" applyAlignment="1" applyProtection="1">
      <alignment horizontal="center" vertical="center"/>
    </xf>
    <xf numFmtId="0" fontId="3" fillId="0" borderId="50" xfId="0" quotePrefix="1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5" borderId="51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  <protection locked="0"/>
    </xf>
    <xf numFmtId="0" fontId="3" fillId="15" borderId="12" xfId="0" applyFont="1" applyFill="1" applyBorder="1" applyAlignment="1" applyProtection="1">
      <alignment horizontal="center" vertical="center" wrapText="1"/>
    </xf>
    <xf numFmtId="0" fontId="4" fillId="15" borderId="22" xfId="0" applyFont="1" applyFill="1" applyBorder="1" applyAlignment="1" applyProtection="1">
      <alignment horizontal="center" vertical="center" wrapText="1"/>
      <protection locked="0"/>
    </xf>
    <xf numFmtId="0" fontId="0" fillId="11" borderId="52" xfId="0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center" wrapText="1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4" borderId="53" xfId="0" quotePrefix="1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9" borderId="41" xfId="0" applyFont="1" applyFill="1" applyBorder="1" applyAlignment="1" applyProtection="1">
      <alignment horizontal="center" vertical="center" wrapText="1"/>
      <protection locked="0"/>
    </xf>
    <xf numFmtId="0" fontId="0" fillId="9" borderId="42" xfId="0" applyFill="1" applyBorder="1" applyAlignment="1">
      <alignment horizontal="center" vertical="center"/>
    </xf>
    <xf numFmtId="0" fontId="6" fillId="15" borderId="46" xfId="0" applyFont="1" applyFill="1" applyBorder="1" applyAlignment="1" applyProtection="1">
      <alignment horizontal="center" vertical="center" wrapText="1"/>
      <protection locked="0"/>
    </xf>
    <xf numFmtId="0" fontId="0" fillId="15" borderId="46" xfId="0" applyFill="1" applyBorder="1" applyAlignment="1" applyProtection="1">
      <alignment horizontal="center" vertical="center"/>
    </xf>
    <xf numFmtId="0" fontId="6" fillId="15" borderId="22" xfId="0" applyFont="1" applyFill="1" applyBorder="1" applyAlignment="1" applyProtection="1">
      <alignment horizontal="center" vertical="center" wrapText="1"/>
      <protection locked="0"/>
    </xf>
    <xf numFmtId="0" fontId="4" fillId="15" borderId="54" xfId="0" quotePrefix="1" applyFont="1" applyFill="1" applyBorder="1" applyAlignment="1" applyProtection="1">
      <alignment horizontal="center" vertical="center" wrapText="1"/>
    </xf>
    <xf numFmtId="0" fontId="0" fillId="15" borderId="22" xfId="0" applyFill="1" applyBorder="1"/>
    <xf numFmtId="0" fontId="4" fillId="15" borderId="22" xfId="0" applyFont="1" applyFill="1" applyBorder="1" applyAlignment="1" applyProtection="1">
      <alignment horizontal="center" vertical="center" wrapText="1"/>
    </xf>
    <xf numFmtId="0" fontId="4" fillId="15" borderId="28" xfId="0" applyFont="1" applyFill="1" applyBorder="1" applyAlignment="1" applyProtection="1">
      <alignment horizontal="center" vertical="center" wrapText="1"/>
      <protection locked="0"/>
    </xf>
    <xf numFmtId="0" fontId="0" fillId="15" borderId="36" xfId="0" applyFill="1" applyBorder="1" applyAlignment="1">
      <alignment horizontal="center" vertical="center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16" borderId="22" xfId="0" applyFont="1" applyFill="1" applyBorder="1" applyAlignment="1" applyProtection="1">
      <alignment horizontal="center" vertical="center" wrapText="1"/>
      <protection locked="0"/>
    </xf>
    <xf numFmtId="0" fontId="6" fillId="16" borderId="46" xfId="0" applyFont="1" applyFill="1" applyBorder="1" applyAlignment="1" applyProtection="1">
      <alignment horizontal="center" vertical="center" wrapText="1"/>
      <protection locked="0"/>
    </xf>
    <xf numFmtId="0" fontId="0" fillId="16" borderId="46" xfId="0" applyFill="1" applyBorder="1" applyAlignment="1" applyProtection="1">
      <alignment horizontal="center" vertical="center"/>
    </xf>
    <xf numFmtId="0" fontId="3" fillId="16" borderId="12" xfId="0" applyFont="1" applyFill="1" applyBorder="1" applyAlignment="1" applyProtection="1">
      <alignment horizontal="center" vertical="center" wrapText="1"/>
    </xf>
    <xf numFmtId="0" fontId="6" fillId="16" borderId="22" xfId="0" applyFont="1" applyFill="1" applyBorder="1" applyAlignment="1" applyProtection="1">
      <alignment horizontal="center" vertical="center" wrapText="1"/>
      <protection locked="0"/>
    </xf>
    <xf numFmtId="0" fontId="4" fillId="16" borderId="54" xfId="0" quotePrefix="1" applyFont="1" applyFill="1" applyBorder="1" applyAlignment="1" applyProtection="1">
      <alignment horizontal="center" vertical="center" wrapText="1"/>
    </xf>
    <xf numFmtId="0" fontId="0" fillId="16" borderId="22" xfId="0" applyFill="1" applyBorder="1"/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0" fillId="16" borderId="36" xfId="0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16" borderId="22" xfId="0" applyFont="1" applyFill="1" applyBorder="1" applyAlignment="1" applyProtection="1">
      <alignment vertical="center" wrapText="1"/>
      <protection locked="0"/>
    </xf>
    <xf numFmtId="0" fontId="4" fillId="16" borderId="22" xfId="0" applyFont="1" applyFill="1" applyBorder="1" applyAlignment="1" applyProtection="1">
      <alignment horizontal="center" vertical="center" wrapText="1"/>
    </xf>
    <xf numFmtId="0" fontId="7" fillId="17" borderId="24" xfId="0" applyFont="1" applyFill="1" applyBorder="1" applyAlignment="1" applyProtection="1">
      <alignment horizontal="center" vertical="center"/>
      <protection locked="0"/>
    </xf>
    <xf numFmtId="0" fontId="9" fillId="17" borderId="18" xfId="0" applyFont="1" applyFill="1" applyBorder="1" applyAlignment="1" applyProtection="1">
      <alignment horizontal="center" vertical="center"/>
      <protection locked="0"/>
    </xf>
    <xf numFmtId="0" fontId="7" fillId="17" borderId="14" xfId="0" applyFont="1" applyFill="1" applyBorder="1" applyAlignment="1" applyProtection="1">
      <alignment horizontal="center" vertical="center"/>
      <protection locked="0"/>
    </xf>
    <xf numFmtId="0" fontId="9" fillId="17" borderId="10" xfId="0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15" borderId="55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15" borderId="12" xfId="0" applyFont="1" applyFill="1" applyBorder="1" applyAlignment="1" applyProtection="1">
      <alignment horizontal="center" vertical="center"/>
      <protection locked="0"/>
    </xf>
    <xf numFmtId="0" fontId="6" fillId="16" borderId="12" xfId="0" applyFont="1" applyFill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7" fillId="10" borderId="59" xfId="0" applyFont="1" applyFill="1" applyBorder="1" applyAlignment="1" applyProtection="1">
      <alignment horizontal="center" vertical="center"/>
      <protection locked="0"/>
    </xf>
    <xf numFmtId="0" fontId="8" fillId="10" borderId="60" xfId="0" applyFont="1" applyFill="1" applyBorder="1" applyAlignment="1" applyProtection="1">
      <alignment horizontal="center" vertical="center"/>
      <protection locked="0"/>
    </xf>
    <xf numFmtId="0" fontId="8" fillId="17" borderId="60" xfId="0" applyFont="1" applyFill="1" applyBorder="1" applyAlignment="1" applyProtection="1">
      <alignment horizontal="center" vertical="center"/>
      <protection locked="0"/>
    </xf>
    <xf numFmtId="0" fontId="7" fillId="17" borderId="60" xfId="0" applyFont="1" applyFill="1" applyBorder="1" applyAlignment="1" applyProtection="1">
      <alignment horizontal="center" vertical="center"/>
      <protection locked="0"/>
    </xf>
    <xf numFmtId="0" fontId="8" fillId="17" borderId="61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22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2" fillId="8" borderId="12" xfId="0" applyFont="1" applyFill="1" applyBorder="1" applyAlignment="1" applyProtection="1">
      <alignment horizontal="center" vertical="center" wrapText="1"/>
      <protection locked="0"/>
    </xf>
    <xf numFmtId="0" fontId="2" fillId="8" borderId="22" xfId="0" applyFont="1" applyFill="1" applyBorder="1" applyAlignment="1" applyProtection="1">
      <alignment horizontal="center" vertical="center" wrapText="1"/>
      <protection locked="0"/>
    </xf>
    <xf numFmtId="0" fontId="2" fillId="8" borderId="23" xfId="0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E9D9"/>
      <color rgb="FFA5A5A5"/>
      <color rgb="FF29C7FF"/>
      <color rgb="FF00FF00"/>
      <color rgb="FFFF6699"/>
      <color rgb="FF005A9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73"/>
  <sheetViews>
    <sheetView workbookViewId="0"/>
  </sheetViews>
  <sheetFormatPr baseColWidth="10" defaultRowHeight="15"/>
  <cols>
    <col min="1" max="1" width="5.42578125" style="5" customWidth="1"/>
    <col min="2" max="2" width="13.5703125" style="7" customWidth="1"/>
    <col min="3" max="9" width="10.7109375" style="7" customWidth="1"/>
    <col min="10" max="16384" width="11.42578125" style="5"/>
  </cols>
  <sheetData>
    <row r="1" spans="1:9" ht="27" customHeight="1" thickBot="1"/>
    <row r="2" spans="1:9" s="8" customFormat="1" ht="27" customHeight="1" thickBot="1">
      <c r="A2" s="7"/>
      <c r="B2" s="7"/>
      <c r="C2" s="7"/>
      <c r="D2" s="191" t="s">
        <v>27</v>
      </c>
      <c r="E2" s="192"/>
      <c r="F2" s="193"/>
      <c r="G2" s="7"/>
      <c r="H2" s="7"/>
    </row>
    <row r="3" spans="1:9" ht="25.5" customHeight="1" thickBot="1">
      <c r="A3" s="8"/>
      <c r="E3" s="6"/>
    </row>
    <row r="4" spans="1:9" ht="19.5" customHeight="1">
      <c r="B4" s="10" t="s">
        <v>12</v>
      </c>
      <c r="C4" s="11">
        <v>1</v>
      </c>
      <c r="D4" s="11">
        <v>2</v>
      </c>
      <c r="E4" s="11">
        <v>3</v>
      </c>
      <c r="F4" s="11">
        <v>4</v>
      </c>
      <c r="G4" s="11">
        <v>9</v>
      </c>
      <c r="H4" s="11">
        <v>10</v>
      </c>
      <c r="I4" s="9">
        <v>5</v>
      </c>
    </row>
    <row r="5" spans="1:9" ht="19.5" customHeight="1">
      <c r="B5" s="13" t="s">
        <v>13</v>
      </c>
      <c r="C5" s="14">
        <v>3</v>
      </c>
      <c r="D5" s="14">
        <v>4</v>
      </c>
      <c r="E5" s="14">
        <v>5</v>
      </c>
      <c r="F5" s="14">
        <v>6</v>
      </c>
      <c r="G5" s="14">
        <v>11</v>
      </c>
      <c r="H5" s="14">
        <v>12</v>
      </c>
      <c r="I5" s="12">
        <v>2</v>
      </c>
    </row>
    <row r="6" spans="1:9" ht="19.5" customHeight="1">
      <c r="B6" s="13" t="s">
        <v>14</v>
      </c>
      <c r="C6" s="14">
        <v>5</v>
      </c>
      <c r="D6" s="14">
        <v>6</v>
      </c>
      <c r="E6" s="14">
        <v>7</v>
      </c>
      <c r="F6" s="14">
        <v>8</v>
      </c>
      <c r="G6" s="14">
        <v>13</v>
      </c>
      <c r="H6" s="14">
        <v>14</v>
      </c>
      <c r="I6" s="12">
        <v>1</v>
      </c>
    </row>
    <row r="7" spans="1:9" ht="19.5" customHeight="1">
      <c r="B7" s="13" t="s">
        <v>15</v>
      </c>
      <c r="C7" s="14">
        <v>7</v>
      </c>
      <c r="D7" s="14">
        <v>8</v>
      </c>
      <c r="E7" s="14">
        <v>1</v>
      </c>
      <c r="F7" s="14">
        <v>2</v>
      </c>
      <c r="G7" s="14">
        <v>15</v>
      </c>
      <c r="H7" s="14">
        <v>16</v>
      </c>
      <c r="I7" s="12">
        <v>4</v>
      </c>
    </row>
    <row r="8" spans="1:9" ht="19.5" customHeight="1">
      <c r="B8" s="13" t="s">
        <v>16</v>
      </c>
      <c r="C8" s="14">
        <v>9</v>
      </c>
      <c r="D8" s="14">
        <v>10</v>
      </c>
      <c r="E8" s="14">
        <v>11</v>
      </c>
      <c r="F8" s="14">
        <v>12</v>
      </c>
      <c r="G8" s="14">
        <v>7</v>
      </c>
      <c r="H8" s="14">
        <v>8</v>
      </c>
      <c r="I8" s="12">
        <v>3</v>
      </c>
    </row>
    <row r="9" spans="1:9" ht="19.5" customHeight="1">
      <c r="B9" s="13" t="s">
        <v>17</v>
      </c>
      <c r="C9" s="14">
        <v>11</v>
      </c>
      <c r="D9" s="14">
        <v>12</v>
      </c>
      <c r="E9" s="14">
        <v>13</v>
      </c>
      <c r="F9" s="14">
        <v>14</v>
      </c>
      <c r="G9" s="14">
        <v>1</v>
      </c>
      <c r="H9" s="14">
        <v>2</v>
      </c>
      <c r="I9" s="12">
        <v>6</v>
      </c>
    </row>
    <row r="10" spans="1:9" ht="19.5" customHeight="1">
      <c r="B10" s="13" t="s">
        <v>18</v>
      </c>
      <c r="C10" s="14">
        <v>13</v>
      </c>
      <c r="D10" s="14">
        <v>14</v>
      </c>
      <c r="E10" s="14">
        <v>15</v>
      </c>
      <c r="F10" s="14">
        <v>16</v>
      </c>
      <c r="G10" s="14">
        <v>3</v>
      </c>
      <c r="H10" s="14">
        <v>4</v>
      </c>
      <c r="I10" s="12">
        <v>7</v>
      </c>
    </row>
    <row r="11" spans="1:9" ht="19.5" customHeight="1" thickBot="1">
      <c r="B11" s="15" t="s">
        <v>19</v>
      </c>
      <c r="C11" s="16">
        <v>15</v>
      </c>
      <c r="D11" s="16">
        <v>16</v>
      </c>
      <c r="E11" s="16">
        <v>9</v>
      </c>
      <c r="F11" s="16">
        <v>10</v>
      </c>
      <c r="G11" s="16">
        <v>5</v>
      </c>
      <c r="H11" s="16">
        <v>6</v>
      </c>
      <c r="I11" s="17">
        <v>8</v>
      </c>
    </row>
    <row r="12" spans="1:9" ht="19.5" customHeight="1"/>
    <row r="13" spans="1:9" ht="19.5" customHeight="1"/>
    <row r="14" spans="1:9" ht="19.5" customHeight="1">
      <c r="A14" s="18"/>
      <c r="B14" s="19"/>
      <c r="C14" s="19"/>
      <c r="D14" s="19"/>
    </row>
    <row r="15" spans="1:9" ht="19.5" customHeight="1" thickBot="1">
      <c r="A15" s="18"/>
      <c r="B15" s="19"/>
    </row>
    <row r="16" spans="1:9" ht="19.5" customHeight="1" thickBot="1">
      <c r="A16" s="18"/>
      <c r="B16" s="19"/>
      <c r="D16" s="191" t="s">
        <v>28</v>
      </c>
      <c r="E16" s="192"/>
      <c r="F16" s="192"/>
      <c r="G16" s="193"/>
    </row>
    <row r="17" spans="1:10" ht="19.5" customHeight="1" thickBot="1">
      <c r="A17" s="18"/>
      <c r="B17" s="19"/>
    </row>
    <row r="18" spans="1:10" ht="19.5" customHeight="1">
      <c r="A18" s="18"/>
      <c r="B18" s="20" t="s">
        <v>29</v>
      </c>
      <c r="C18" s="11">
        <v>8</v>
      </c>
      <c r="D18" s="11">
        <v>6</v>
      </c>
      <c r="E18" s="11">
        <v>4</v>
      </c>
      <c r="F18" s="11">
        <v>2</v>
      </c>
      <c r="G18" s="11">
        <v>7</v>
      </c>
      <c r="H18" s="11">
        <v>5</v>
      </c>
      <c r="I18" s="11">
        <v>3</v>
      </c>
      <c r="J18" s="21">
        <v>1</v>
      </c>
    </row>
    <row r="19" spans="1:10" ht="19.5" customHeight="1">
      <c r="A19" s="18"/>
      <c r="B19" s="22" t="s">
        <v>30</v>
      </c>
      <c r="C19" s="14">
        <v>2</v>
      </c>
      <c r="D19" s="14">
        <v>4</v>
      </c>
      <c r="E19" s="14">
        <v>6</v>
      </c>
      <c r="F19" s="14">
        <v>8</v>
      </c>
      <c r="G19" s="23"/>
      <c r="H19" s="23"/>
      <c r="I19" s="23"/>
      <c r="J19" s="24"/>
    </row>
    <row r="20" spans="1:10" ht="19.5" customHeight="1">
      <c r="A20" s="18"/>
      <c r="B20" s="22" t="s">
        <v>31</v>
      </c>
      <c r="C20" s="14">
        <v>1</v>
      </c>
      <c r="D20" s="14">
        <v>5</v>
      </c>
      <c r="E20" s="23"/>
      <c r="F20" s="23"/>
      <c r="G20" s="23"/>
      <c r="H20" s="23"/>
      <c r="I20" s="23"/>
      <c r="J20" s="24"/>
    </row>
    <row r="21" spans="1:10" ht="19.5" customHeight="1" thickBot="1">
      <c r="A21" s="18"/>
      <c r="B21" s="15" t="s">
        <v>32</v>
      </c>
      <c r="C21" s="16">
        <v>3</v>
      </c>
      <c r="D21" s="25"/>
      <c r="E21" s="25"/>
      <c r="F21" s="25"/>
      <c r="G21" s="25"/>
      <c r="H21" s="25"/>
      <c r="I21" s="25"/>
      <c r="J21" s="26"/>
    </row>
    <row r="22" spans="1:10" ht="19.5" customHeight="1">
      <c r="A22" s="18"/>
      <c r="B22" s="19"/>
    </row>
    <row r="23" spans="1:10" ht="19.5" customHeight="1">
      <c r="A23" s="18"/>
      <c r="B23" s="19"/>
    </row>
    <row r="24" spans="1:10" ht="19.5" customHeight="1">
      <c r="A24" s="18"/>
      <c r="B24" s="19"/>
    </row>
    <row r="25" spans="1:10" ht="19.5" customHeight="1" thickBot="1">
      <c r="A25" s="18"/>
      <c r="B25" s="19"/>
    </row>
    <row r="26" spans="1:10" ht="19.5" customHeight="1" thickBot="1">
      <c r="A26" s="18"/>
      <c r="B26" s="19"/>
      <c r="D26" s="191" t="s">
        <v>26</v>
      </c>
      <c r="E26" s="192"/>
      <c r="F26" s="192"/>
      <c r="G26" s="193"/>
    </row>
    <row r="27" spans="1:10" ht="19.5" customHeight="1" thickBot="1">
      <c r="A27" s="18"/>
      <c r="B27" s="19"/>
    </row>
    <row r="28" spans="1:10" ht="19.5" customHeight="1">
      <c r="A28" s="18"/>
      <c r="B28" s="20" t="s">
        <v>29</v>
      </c>
      <c r="C28" s="11">
        <v>11</v>
      </c>
      <c r="D28" s="11">
        <v>10</v>
      </c>
      <c r="E28" s="11">
        <v>9</v>
      </c>
      <c r="F28" s="11">
        <v>16</v>
      </c>
      <c r="G28" s="11">
        <v>15</v>
      </c>
      <c r="H28" s="11">
        <v>14</v>
      </c>
      <c r="I28" s="11">
        <v>13</v>
      </c>
      <c r="J28" s="21">
        <v>12</v>
      </c>
    </row>
    <row r="29" spans="1:10" ht="19.5" customHeight="1">
      <c r="A29" s="18"/>
      <c r="B29" s="22" t="s">
        <v>30</v>
      </c>
      <c r="C29" s="14">
        <v>15</v>
      </c>
      <c r="D29" s="14">
        <v>13</v>
      </c>
      <c r="E29" s="14">
        <v>11</v>
      </c>
      <c r="F29" s="14">
        <v>9</v>
      </c>
      <c r="G29" s="23"/>
      <c r="H29" s="23"/>
      <c r="I29" s="23"/>
      <c r="J29" s="24"/>
    </row>
    <row r="30" spans="1:10" ht="19.5" customHeight="1">
      <c r="A30" s="18"/>
      <c r="B30" s="22" t="s">
        <v>31</v>
      </c>
      <c r="C30" s="14">
        <v>8</v>
      </c>
      <c r="D30" s="14">
        <v>10</v>
      </c>
      <c r="E30" s="23"/>
      <c r="F30" s="23"/>
      <c r="G30" s="23"/>
      <c r="H30" s="23"/>
      <c r="I30" s="23"/>
      <c r="J30" s="24"/>
    </row>
    <row r="31" spans="1:10" ht="19.5" customHeight="1" thickBot="1">
      <c r="A31" s="18"/>
      <c r="B31" s="15" t="s">
        <v>32</v>
      </c>
      <c r="C31" s="16">
        <v>9</v>
      </c>
      <c r="D31" s="25"/>
      <c r="E31" s="25"/>
      <c r="F31" s="25"/>
      <c r="G31" s="25"/>
      <c r="H31" s="25"/>
      <c r="I31" s="25"/>
      <c r="J31" s="26"/>
    </row>
    <row r="32" spans="1:10" ht="19.5" customHeight="1">
      <c r="A32" s="18"/>
      <c r="B32" s="19"/>
    </row>
    <row r="33" spans="1:10" ht="19.5" customHeight="1">
      <c r="A33" s="18"/>
      <c r="B33" s="19"/>
    </row>
    <row r="34" spans="1:10" ht="19.5" customHeight="1">
      <c r="A34" s="18"/>
      <c r="B34" s="19"/>
    </row>
    <row r="35" spans="1:10" ht="19.5" customHeight="1">
      <c r="A35" s="18"/>
      <c r="B35" s="19"/>
    </row>
    <row r="36" spans="1:10" ht="19.5" customHeight="1">
      <c r="A36" s="18"/>
      <c r="B36" s="19"/>
    </row>
    <row r="37" spans="1:10" ht="19.5" customHeight="1">
      <c r="A37" s="18"/>
      <c r="B37" s="19"/>
    </row>
    <row r="38" spans="1:10" ht="19.5" customHeight="1">
      <c r="A38" s="18"/>
      <c r="B38" s="19"/>
    </row>
    <row r="39" spans="1:10" ht="19.5" customHeight="1">
      <c r="A39" s="18"/>
      <c r="B39" s="19"/>
    </row>
    <row r="40" spans="1:10" ht="19.5" customHeight="1">
      <c r="A40" s="18"/>
      <c r="B40" s="19"/>
    </row>
    <row r="41" spans="1:10" ht="19.5" customHeight="1">
      <c r="A41" s="18"/>
      <c r="B41" s="19"/>
    </row>
    <row r="42" spans="1:10" ht="19.5" customHeight="1">
      <c r="A42" s="18"/>
      <c r="B42" s="19"/>
    </row>
    <row r="43" spans="1:10" ht="19.5" customHeight="1">
      <c r="A43" s="18"/>
      <c r="B43" s="19"/>
    </row>
    <row r="44" spans="1:10" ht="24" customHeight="1">
      <c r="A44" s="18"/>
      <c r="B44" s="19"/>
    </row>
    <row r="45" spans="1:10" ht="20.100000000000001" customHeight="1">
      <c r="B45" s="5"/>
      <c r="J45" s="7"/>
    </row>
    <row r="46" spans="1:10" ht="13.5" customHeight="1">
      <c r="B46" s="5"/>
      <c r="J46" s="7"/>
    </row>
    <row r="47" spans="1:10" ht="12.75" customHeight="1">
      <c r="B47" s="5"/>
      <c r="J47" s="7"/>
    </row>
    <row r="48" spans="1:10" ht="12.75" customHeight="1">
      <c r="B48" s="5"/>
      <c r="J48" s="7"/>
    </row>
    <row r="49" spans="2:10" ht="13.5" customHeight="1">
      <c r="B49" s="5"/>
      <c r="J49" s="7"/>
    </row>
    <row r="50" spans="2:10" ht="12.75" customHeight="1"/>
    <row r="51" spans="2:10" ht="13.5" customHeight="1"/>
    <row r="52" spans="2:10" ht="12.75" customHeight="1"/>
    <row r="53" spans="2:10" ht="12.75" customHeight="1"/>
    <row r="54" spans="2:10" ht="13.5" customHeight="1"/>
    <row r="55" spans="2:10" ht="12.75" customHeight="1"/>
    <row r="56" spans="2:10" ht="13.5" customHeight="1"/>
    <row r="57" spans="2:10" ht="12.75" customHeight="1"/>
    <row r="58" spans="2:10" ht="12.75" customHeight="1"/>
    <row r="59" spans="2:10" ht="13.5" customHeight="1"/>
    <row r="60" spans="2:10" ht="12.75" customHeight="1"/>
    <row r="61" spans="2:10" ht="12.75" customHeight="1"/>
    <row r="62" spans="2:10" ht="13.5" customHeight="1"/>
    <row r="63" spans="2:10" ht="12.75" customHeight="1"/>
    <row r="64" spans="2:10" ht="12.75" customHeight="1"/>
    <row r="65" ht="13.5" customHeight="1"/>
    <row r="66" ht="12.75" customHeight="1"/>
    <row r="67" ht="12.75" customHeight="1"/>
    <row r="68" ht="13.5" customHeight="1"/>
    <row r="69" ht="12.75" customHeight="1"/>
    <row r="70" ht="12.75" customHeight="1"/>
    <row r="71" ht="13.5" customHeight="1"/>
    <row r="72" ht="12.75" customHeight="1"/>
    <row r="73" ht="13.5" customHeight="1"/>
  </sheetData>
  <sheetProtection password="CFC3" sheet="1" objects="1" scenarios="1" formatCells="0" formatColumns="0" formatRows="0" insertColumns="0" insertRows="0" insertHyperlinks="0" deleteColumns="0" deleteRows="0" sort="0"/>
  <mergeCells count="3">
    <mergeCell ref="D26:G26"/>
    <mergeCell ref="D2:F2"/>
    <mergeCell ref="D16:G16"/>
  </mergeCells>
  <phoneticPr fontId="0" type="noConversion"/>
  <pageMargins left="0.19685039370078741" right="0.23622047244094491" top="0.15748031496062992" bottom="0.19685039370078741" header="7.874015748031496E-2" footer="0.31496062992125984"/>
  <pageSetup paperSize="9" scale="9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B55"/>
  <sheetViews>
    <sheetView tabSelected="1" zoomScale="80" zoomScaleNormal="80" workbookViewId="0">
      <selection activeCell="C20" sqref="C20"/>
    </sheetView>
  </sheetViews>
  <sheetFormatPr baseColWidth="10" defaultRowHeight="15"/>
  <cols>
    <col min="1" max="1" width="5.28515625" style="7" customWidth="1"/>
    <col min="2" max="2" width="26.85546875" style="7" customWidth="1"/>
    <col min="3" max="3" width="26.140625" style="7" customWidth="1"/>
    <col min="4" max="4" width="11.42578125" style="7"/>
    <col min="5" max="5" width="4.140625" customWidth="1"/>
    <col min="6" max="7" width="6.28515625" style="7" customWidth="1"/>
    <col min="8" max="8" width="4.7109375" style="28" customWidth="1"/>
    <col min="9" max="9" width="26.5703125" style="7" customWidth="1"/>
    <col min="10" max="10" width="6.140625" style="7" customWidth="1"/>
    <col min="11" max="11" width="1" style="28" customWidth="1"/>
    <col min="12" max="12" width="4.7109375" style="28" customWidth="1"/>
    <col min="13" max="13" width="26.5703125" style="7" customWidth="1"/>
    <col min="14" max="14" width="5.7109375" style="29" customWidth="1"/>
    <col min="15" max="15" width="1.5703125" customWidth="1"/>
    <col min="16" max="16" width="4.7109375" style="28" customWidth="1"/>
    <col min="17" max="17" width="26.5703125" style="7" customWidth="1"/>
    <col min="18" max="18" width="6.28515625" style="29" customWidth="1"/>
    <col min="19" max="19" width="1" style="7" customWidth="1"/>
    <col min="20" max="20" width="4.7109375" style="28" customWidth="1"/>
    <col min="21" max="21" width="26.5703125" style="7" customWidth="1"/>
    <col min="22" max="22" width="6.28515625" style="7" customWidth="1"/>
    <col min="23" max="23" width="6.85546875" style="7" customWidth="1"/>
    <col min="24" max="24" width="6.42578125" style="7" customWidth="1"/>
    <col min="25" max="25" width="27.28515625" style="7" customWidth="1"/>
    <col min="26" max="26" width="12.28515625" style="7" customWidth="1"/>
    <col min="27" max="27" width="9.42578125" style="7" hidden="1" customWidth="1"/>
    <col min="28" max="28" width="10.140625" style="7" hidden="1" customWidth="1"/>
    <col min="29" max="16384" width="11.42578125" style="7"/>
  </cols>
  <sheetData>
    <row r="1" spans="1:28" s="83" customFormat="1" ht="36.75" customHeight="1" thickBot="1">
      <c r="E1"/>
      <c r="H1" s="204" t="s">
        <v>36</v>
      </c>
      <c r="I1" s="205"/>
      <c r="J1" s="209"/>
      <c r="K1" s="210"/>
      <c r="L1" s="210"/>
      <c r="M1" s="210"/>
      <c r="N1" s="211"/>
      <c r="O1" s="89"/>
      <c r="P1" s="90"/>
      <c r="Q1" s="90"/>
      <c r="R1" s="91"/>
      <c r="S1" s="8"/>
      <c r="T1" s="200"/>
      <c r="U1" s="200"/>
      <c r="V1" s="200"/>
      <c r="W1" s="8"/>
      <c r="X1" s="8"/>
      <c r="Y1" s="8"/>
      <c r="Z1" s="8"/>
    </row>
    <row r="2" spans="1:28" s="83" customFormat="1" ht="36.75" customHeight="1" thickBot="1">
      <c r="E2"/>
      <c r="H2" s="204" t="s">
        <v>37</v>
      </c>
      <c r="I2" s="205"/>
      <c r="J2" s="206" t="s">
        <v>70</v>
      </c>
      <c r="K2" s="207"/>
      <c r="L2" s="207"/>
      <c r="M2" s="207"/>
      <c r="N2" s="208"/>
      <c r="O2" s="89"/>
      <c r="P2" s="92"/>
      <c r="Q2" s="93" t="s">
        <v>24</v>
      </c>
      <c r="R2"/>
      <c r="S2" s="212"/>
      <c r="T2" s="213"/>
      <c r="U2" s="214"/>
      <c r="V2" s="82"/>
      <c r="W2"/>
      <c r="X2"/>
      <c r="Y2"/>
      <c r="Z2"/>
    </row>
    <row r="3" spans="1:28" ht="21" customHeight="1" thickBot="1">
      <c r="K3" s="7"/>
      <c r="L3" s="7"/>
      <c r="P3" s="7"/>
      <c r="T3" s="7"/>
    </row>
    <row r="4" spans="1:28" ht="23.25" customHeight="1" thickBot="1">
      <c r="H4" s="201" t="s">
        <v>8</v>
      </c>
      <c r="I4" s="202"/>
      <c r="J4" s="203"/>
      <c r="L4" s="201" t="s">
        <v>9</v>
      </c>
      <c r="M4" s="202"/>
      <c r="N4" s="203"/>
      <c r="P4" s="201" t="s">
        <v>10</v>
      </c>
      <c r="Q4" s="202"/>
      <c r="R4" s="203"/>
      <c r="T4" s="201" t="s">
        <v>11</v>
      </c>
      <c r="U4" s="202"/>
      <c r="V4" s="203"/>
      <c r="Y4" s="7" t="s">
        <v>71</v>
      </c>
    </row>
    <row r="5" spans="1:28" ht="24" customHeight="1" thickBot="1">
      <c r="A5" s="78"/>
      <c r="B5" s="183" t="s">
        <v>35</v>
      </c>
      <c r="C5" s="184" t="s">
        <v>25</v>
      </c>
      <c r="D5" s="109" t="s">
        <v>34</v>
      </c>
      <c r="F5" s="28" t="s">
        <v>4</v>
      </c>
      <c r="G5" s="28"/>
      <c r="H5" s="28" t="s">
        <v>3</v>
      </c>
      <c r="I5" s="30" t="s">
        <v>0</v>
      </c>
      <c r="J5" s="30" t="s">
        <v>2</v>
      </c>
      <c r="L5" s="28" t="s">
        <v>3</v>
      </c>
      <c r="M5" s="30" t="s">
        <v>0</v>
      </c>
      <c r="N5" s="30" t="s">
        <v>2</v>
      </c>
      <c r="P5" s="28" t="s">
        <v>3</v>
      </c>
      <c r="Q5" s="30" t="s">
        <v>0</v>
      </c>
      <c r="R5" s="30" t="s">
        <v>2</v>
      </c>
      <c r="T5" s="28" t="s">
        <v>3</v>
      </c>
      <c r="U5" s="30" t="s">
        <v>0</v>
      </c>
      <c r="V5" s="30" t="s">
        <v>2</v>
      </c>
    </row>
    <row r="6" spans="1:28" ht="24" customHeight="1" thickBot="1">
      <c r="A6" s="176">
        <v>1</v>
      </c>
      <c r="B6" s="79"/>
      <c r="C6" s="185"/>
      <c r="D6" s="110"/>
      <c r="F6" s="199">
        <v>1</v>
      </c>
      <c r="G6" s="103">
        <v>1</v>
      </c>
      <c r="H6" s="194">
        <f>Jeux!C4</f>
        <v>1</v>
      </c>
      <c r="I6" s="105" t="str">
        <f>IF(ISNA(MATCH(G6,$D$6:$D$52,0)),"",INDEX($B$6:$B$52,MATCH(G6,$D$6:$D$52,0)))</f>
        <v/>
      </c>
      <c r="J6" s="9"/>
      <c r="K6" s="63"/>
      <c r="L6" s="194">
        <f>Jeux!E4</f>
        <v>3</v>
      </c>
      <c r="M6" s="40" t="str">
        <f>+I10</f>
        <v/>
      </c>
      <c r="N6" s="9"/>
      <c r="P6" s="194">
        <f>Jeux!G4</f>
        <v>9</v>
      </c>
      <c r="Q6" s="44" t="str">
        <f>IF(N6=N7,"résultat",IF((N6&gt;N7),M6,M7))</f>
        <v>résultat</v>
      </c>
      <c r="R6" s="33"/>
      <c r="S6" s="19"/>
      <c r="U6" s="19"/>
      <c r="V6" s="19"/>
      <c r="X6" s="10">
        <v>1</v>
      </c>
      <c r="Y6" s="127" t="str">
        <f>IF(R6=R7,"résultat",IF((R6&gt;R7),Q6,Q7))</f>
        <v>résultat</v>
      </c>
    </row>
    <row r="7" spans="1:28" ht="24" customHeight="1" thickBot="1">
      <c r="A7" s="177">
        <v>2</v>
      </c>
      <c r="B7" s="80"/>
      <c r="C7" s="186"/>
      <c r="D7" s="111"/>
      <c r="F7" s="197"/>
      <c r="G7" s="104">
        <v>2</v>
      </c>
      <c r="H7" s="195"/>
      <c r="I7" s="107" t="str">
        <f>IF(ISNA(MATCH(G7,$D$6:$D$52,0)),"",INDEX($B$6:$B$52,MATCH(G7,$D$6:$D$52,0)))</f>
        <v/>
      </c>
      <c r="J7" s="17"/>
      <c r="K7" s="63"/>
      <c r="L7" s="195"/>
      <c r="M7" s="64" t="str">
        <f>IF(J7=J6,"résultat",IF(J9=J8,"résultat",IF((AA7=2),I8,IF((AA8=2),I6,IF((AB7=2),I9,IF((AB8=2),I7))))))</f>
        <v>résultat</v>
      </c>
      <c r="N7" s="17"/>
      <c r="P7" s="195"/>
      <c r="Q7" s="45" t="str">
        <f>+M10</f>
        <v>résultat</v>
      </c>
      <c r="R7" s="35"/>
      <c r="S7" s="19"/>
      <c r="T7" s="194">
        <f>Jeux!I4</f>
        <v>5</v>
      </c>
      <c r="U7" s="123" t="str">
        <f>IF(R6=R7,"résultat",IF((R6&lt;R7),Q6,Q7))</f>
        <v>résultat</v>
      </c>
      <c r="V7" s="36"/>
      <c r="X7" s="13">
        <v>2</v>
      </c>
      <c r="Y7" s="128" t="str">
        <f>IF(V7=V8,"résultat",IF((V7&gt;V8),U7,U8))</f>
        <v>résultat</v>
      </c>
      <c r="AA7" s="1">
        <f>IF(J6&gt;J7,1)+IF(J8&gt;J9,1)</f>
        <v>0</v>
      </c>
      <c r="AB7" s="2">
        <f>IF(J7&gt;J6,1)+IF(J9&gt;J8,1)</f>
        <v>0</v>
      </c>
    </row>
    <row r="8" spans="1:28" ht="24" customHeight="1" thickBot="1">
      <c r="A8" s="177">
        <v>3</v>
      </c>
      <c r="B8" s="80"/>
      <c r="C8" s="186"/>
      <c r="D8" s="111"/>
      <c r="F8" s="197"/>
      <c r="G8" s="104">
        <v>3</v>
      </c>
      <c r="H8" s="194">
        <f>Jeux!D4</f>
        <v>2</v>
      </c>
      <c r="I8" s="105" t="str">
        <f>IF(ISNA(MATCH(G8,$D$6:$D$52,0)),"",INDEX($B$6:$B$52,MATCH(G8,$D$6:$D$52,0)))</f>
        <v/>
      </c>
      <c r="J8" s="9"/>
      <c r="K8" s="63"/>
      <c r="L8" s="194">
        <f>Jeux!F4</f>
        <v>4</v>
      </c>
      <c r="M8" s="65" t="str">
        <f>IF(J6=J7,"résultat",IF((J6&lt;J7),I6,I7))</f>
        <v>résultat</v>
      </c>
      <c r="N8" s="9"/>
      <c r="P8" s="194">
        <f>Jeux!H4</f>
        <v>10</v>
      </c>
      <c r="Q8" s="44" t="str">
        <f>IF(N6=N7,"résultat",IF((N6&lt;N7),M6,M7))</f>
        <v>résultat</v>
      </c>
      <c r="R8" s="33"/>
      <c r="S8" s="19"/>
      <c r="T8" s="195"/>
      <c r="U8" s="47" t="str">
        <f>IF(R8=R9,"résultat",IF((R8&gt;R9),Q8,Q9))</f>
        <v>résultat</v>
      </c>
      <c r="V8" s="38"/>
      <c r="X8" s="13">
        <v>3</v>
      </c>
      <c r="Y8" s="129" t="str">
        <f>IF(V7=V8,"résultat",IF((V7&lt;V8),U7,U8))</f>
        <v>résultat</v>
      </c>
      <c r="AA8" s="3">
        <f>IF(J6&gt;J7,1)+IF(J9&gt;J8,1)</f>
        <v>0</v>
      </c>
      <c r="AB8" s="4">
        <f>IF(J7&gt;J6,1)+IF(J8&gt;J9,1)</f>
        <v>0</v>
      </c>
    </row>
    <row r="9" spans="1:28" ht="24" customHeight="1" thickBot="1">
      <c r="A9" s="177">
        <v>4</v>
      </c>
      <c r="B9" s="80"/>
      <c r="C9" s="186"/>
      <c r="D9" s="111"/>
      <c r="F9" s="197"/>
      <c r="G9" s="104">
        <v>4</v>
      </c>
      <c r="H9" s="196"/>
      <c r="I9" s="106" t="str">
        <f>IF(ISNA(MATCH(G9,$D$6:$D$52,0)),"",INDEX($B$6:$B$52,MATCH(G9,$D$6:$D$52,0)))</f>
        <v/>
      </c>
      <c r="J9" s="108"/>
      <c r="K9" s="63"/>
      <c r="L9" s="196"/>
      <c r="M9" s="66" t="str">
        <f>IF(J8=J9,"résultat",IF((J8&lt;J9),I8,I9))</f>
        <v>résultat</v>
      </c>
      <c r="N9" s="108"/>
      <c r="P9" s="196"/>
      <c r="Q9" s="124" t="str">
        <f>IF(N8=N9,"résultat",IF((N8&gt;N9),M8,M9))</f>
        <v>résultat</v>
      </c>
      <c r="R9" s="35"/>
      <c r="S9" s="19"/>
      <c r="T9" s="63"/>
      <c r="U9" s="48"/>
      <c r="V9"/>
      <c r="W9"/>
      <c r="X9" s="13">
        <v>4</v>
      </c>
      <c r="Y9" s="129" t="str">
        <f>IF(R8=R9,"résultat",IF((R8&lt;R9),Q8,Q9))</f>
        <v>résultat</v>
      </c>
      <c r="AA9" s="50"/>
      <c r="AB9" s="50"/>
    </row>
    <row r="10" spans="1:28" ht="24" customHeight="1" thickBot="1">
      <c r="A10" s="177">
        <v>5</v>
      </c>
      <c r="B10" s="172"/>
      <c r="C10" s="186"/>
      <c r="D10" s="111"/>
      <c r="F10" s="197"/>
      <c r="G10" s="143">
        <v>5</v>
      </c>
      <c r="H10" s="112" t="s">
        <v>20</v>
      </c>
      <c r="I10" s="144" t="str">
        <f>IF(ISNA(MATCH(G10,$D$6:$D$52,0)),"",INDEX($B$6:$B$52,MATCH(G10,$D$6:$D$52,0)))</f>
        <v/>
      </c>
      <c r="J10" s="145"/>
      <c r="K10" s="63"/>
      <c r="L10" s="112" t="s">
        <v>20</v>
      </c>
      <c r="M10" s="146" t="str">
        <f>IF((J7=J6),"résultat",IF((J9=J8),"résultat",IF((AA7=2),I6,IF((AB7=2),I7,IF((AA8=2),I9,IF((AB8=2),I8))))))</f>
        <v>résultat</v>
      </c>
      <c r="N10" s="133"/>
      <c r="O10" s="134"/>
      <c r="P10" s="147"/>
      <c r="Q10" s="148"/>
      <c r="R10" s="133"/>
      <c r="S10" s="19"/>
      <c r="U10" s="48"/>
      <c r="V10" s="48"/>
      <c r="W10" s="48"/>
      <c r="X10" s="149">
        <v>5</v>
      </c>
      <c r="Y10" s="150" t="str">
        <f>IF(N8=N9,"résultat",IF((N8&lt;N9),M8,M9))</f>
        <v>résultat</v>
      </c>
      <c r="Z10"/>
      <c r="AA10" s="50"/>
      <c r="AB10" s="50"/>
    </row>
    <row r="11" spans="1:28" ht="9.75" customHeight="1" thickBot="1">
      <c r="A11" s="178"/>
      <c r="B11" s="172"/>
      <c r="C11" s="187"/>
      <c r="D11" s="173"/>
      <c r="F11" s="151"/>
      <c r="G11" s="152"/>
      <c r="H11" s="151"/>
      <c r="I11" s="141"/>
      <c r="J11" s="142"/>
      <c r="K11" s="153"/>
      <c r="L11" s="151"/>
      <c r="M11" s="154"/>
      <c r="N11" s="142"/>
      <c r="O11" s="155"/>
      <c r="P11" s="153"/>
      <c r="Q11" s="156"/>
      <c r="R11" s="142"/>
      <c r="S11" s="142"/>
      <c r="T11" s="142"/>
      <c r="U11" s="156"/>
      <c r="V11" s="156"/>
      <c r="W11" s="156"/>
      <c r="X11" s="157"/>
      <c r="Y11" s="158"/>
      <c r="Z11"/>
      <c r="AA11" s="50"/>
      <c r="AB11" s="50"/>
    </row>
    <row r="12" spans="1:28" ht="24" customHeight="1" thickBot="1">
      <c r="A12" s="177">
        <v>6</v>
      </c>
      <c r="B12" s="172"/>
      <c r="C12" s="187"/>
      <c r="D12" s="173"/>
      <c r="F12" s="197">
        <v>2</v>
      </c>
      <c r="G12" s="135">
        <v>6</v>
      </c>
      <c r="H12" s="196">
        <f>Jeux!C5</f>
        <v>3</v>
      </c>
      <c r="I12" s="136" t="str">
        <f>IF(ISNA(MATCH(G12,$D$6:$D$52,0)),"",INDEX($B$6:$B$52,MATCH(G12,$D$6:$D$52,0)))</f>
        <v/>
      </c>
      <c r="J12" s="137"/>
      <c r="K12" s="63"/>
      <c r="L12" s="196">
        <f>Jeux!E5</f>
        <v>5</v>
      </c>
      <c r="M12" s="138" t="str">
        <f>+I16</f>
        <v/>
      </c>
      <c r="N12" s="137"/>
      <c r="P12" s="196">
        <f>Jeux!G5</f>
        <v>11</v>
      </c>
      <c r="Q12" s="139" t="str">
        <f>IF(N12=N13,"résultat",IF((N12&gt;N13),M12,M13))</f>
        <v>résultat</v>
      </c>
      <c r="R12" s="140"/>
      <c r="S12" s="19"/>
      <c r="T12" s="55"/>
      <c r="U12" s="49"/>
      <c r="V12"/>
      <c r="W12"/>
      <c r="X12" s="130">
        <v>1</v>
      </c>
      <c r="Y12" s="131" t="str">
        <f>IF(R12=R13,"résultat",IF((R12&gt;R13),Q12,Q13))</f>
        <v>résultat</v>
      </c>
      <c r="AA12" s="50"/>
      <c r="AB12" s="50"/>
    </row>
    <row r="13" spans="1:28" ht="24" customHeight="1" thickBot="1">
      <c r="A13" s="177">
        <v>7</v>
      </c>
      <c r="B13" s="172"/>
      <c r="C13" s="187"/>
      <c r="D13" s="173"/>
      <c r="F13" s="197"/>
      <c r="G13" s="104">
        <v>7</v>
      </c>
      <c r="H13" s="195"/>
      <c r="I13" s="107" t="str">
        <f>IF(ISNA(MATCH(G13,$D$6:$D$52,0)),"",INDEX($B$6:$B$52,MATCH(G13,$D$6:$D$52,0)))</f>
        <v/>
      </c>
      <c r="J13" s="17"/>
      <c r="K13" s="63"/>
      <c r="L13" s="195"/>
      <c r="M13" s="41" t="str">
        <f>IF(J13=J12,"résultat",IF(J15=J14,"résultat",IF((AA13=2),I14,IF((AA14=2),I12,IF((AB13=2),I15,IF((AB14=2),I13))))))</f>
        <v>résultat</v>
      </c>
      <c r="N13" s="17"/>
      <c r="P13" s="195"/>
      <c r="Q13" s="45" t="str">
        <f>+M16</f>
        <v>résultat</v>
      </c>
      <c r="R13" s="35"/>
      <c r="S13" s="19"/>
      <c r="T13" s="194">
        <f>Jeux!I5</f>
        <v>2</v>
      </c>
      <c r="U13" s="44" t="str">
        <f>IF(R12=R13,"résultat",IF((R12&lt;R13),Q12,Q13))</f>
        <v>résultat</v>
      </c>
      <c r="V13" s="36"/>
      <c r="W13"/>
      <c r="X13" s="13">
        <v>2</v>
      </c>
      <c r="Y13" s="128" t="str">
        <f>IF(V13=V14,"résultat",IF((V13&gt;V14),U13,U14))</f>
        <v>résultat</v>
      </c>
      <c r="AA13" s="1">
        <f>IF(J12&gt;J13,1)+IF(J14&gt;J15,1)</f>
        <v>0</v>
      </c>
      <c r="AB13" s="2">
        <f>IF(J13&gt;J12,1)+IF(J15&gt;J14,1)</f>
        <v>0</v>
      </c>
    </row>
    <row r="14" spans="1:28" ht="24" customHeight="1" thickBot="1">
      <c r="A14" s="177">
        <v>8</v>
      </c>
      <c r="B14" s="172"/>
      <c r="C14" s="187"/>
      <c r="D14" s="173"/>
      <c r="F14" s="197"/>
      <c r="G14" s="104">
        <v>8</v>
      </c>
      <c r="H14" s="194">
        <f>Jeux!D5</f>
        <v>4</v>
      </c>
      <c r="I14" s="105" t="str">
        <f>IF(ISNA(MATCH(G14,$D$6:$D$52,0)),"",INDEX($B$6:$B$52,MATCH(G14,$D$6:$D$52,0)))</f>
        <v/>
      </c>
      <c r="J14" s="9"/>
      <c r="K14" s="63"/>
      <c r="L14" s="194">
        <f>Jeux!F5</f>
        <v>6</v>
      </c>
      <c r="M14" s="42" t="str">
        <f>IF(J12=J13,"résultat",IF((J12&lt;J13),I12,I13))</f>
        <v>résultat</v>
      </c>
      <c r="N14" s="9"/>
      <c r="P14" s="194">
        <f>Jeux!H5</f>
        <v>12</v>
      </c>
      <c r="Q14" s="44" t="str">
        <f>IF(N12=N13,"résultat",IF((N12&lt;N13),M12,M13))</f>
        <v>résultat</v>
      </c>
      <c r="R14" s="33"/>
      <c r="S14" s="19"/>
      <c r="T14" s="195"/>
      <c r="U14" s="47" t="str">
        <f>IF(R14=R15,"résultat",IF((R14&gt;R15),Q14,Q15))</f>
        <v>résultat</v>
      </c>
      <c r="V14" s="38"/>
      <c r="X14" s="13">
        <v>3</v>
      </c>
      <c r="Y14" s="129" t="str">
        <f>IF(V13=V14,"résultat",IF((V13&lt;V14),U13,U14))</f>
        <v>résultat</v>
      </c>
      <c r="AA14" s="3">
        <f>IF(J12&gt;J13,1)+IF(J15&gt;J14,1)</f>
        <v>0</v>
      </c>
      <c r="AB14" s="4">
        <f>IF(J13&gt;J12,1)+IF(J14&gt;J15,1)</f>
        <v>0</v>
      </c>
    </row>
    <row r="15" spans="1:28" ht="24" customHeight="1" thickBot="1">
      <c r="A15" s="177">
        <v>9</v>
      </c>
      <c r="B15" s="172"/>
      <c r="C15" s="187"/>
      <c r="D15" s="173"/>
      <c r="F15" s="197"/>
      <c r="G15" s="104">
        <v>9</v>
      </c>
      <c r="H15" s="196"/>
      <c r="I15" s="106" t="str">
        <f>IF(ISNA(MATCH(G15,$D$6:$D$52,0)),"",INDEX($B$6:$B$52,MATCH(G15,$D$6:$D$52,0)))</f>
        <v/>
      </c>
      <c r="J15" s="108"/>
      <c r="K15" s="63"/>
      <c r="L15" s="196"/>
      <c r="M15" s="43" t="str">
        <f>IF(J14=J15,"résultat",IF((J14&lt;J15),I14,I15))</f>
        <v>résultat</v>
      </c>
      <c r="N15" s="108"/>
      <c r="P15" s="196"/>
      <c r="Q15" s="46" t="str">
        <f>IF(N14=N15,"résultat",IF((N14&gt;N15),M14,M15))</f>
        <v>résultat</v>
      </c>
      <c r="R15" s="35"/>
      <c r="S15" s="19"/>
      <c r="T15" s="63"/>
      <c r="U15" s="48"/>
      <c r="V15"/>
      <c r="X15" s="13">
        <v>4</v>
      </c>
      <c r="Y15" s="129" t="str">
        <f>IF(R14=R15,"résultat",IF((R14&lt;R15),Q14,Q15))</f>
        <v>résultat</v>
      </c>
      <c r="AA15" s="50"/>
      <c r="AB15" s="50"/>
    </row>
    <row r="16" spans="1:28" ht="24" customHeight="1" thickBot="1">
      <c r="A16" s="179">
        <v>10</v>
      </c>
      <c r="B16" s="172"/>
      <c r="C16" s="187"/>
      <c r="D16" s="173"/>
      <c r="F16" s="197"/>
      <c r="G16" s="143">
        <v>10</v>
      </c>
      <c r="H16" s="112" t="s">
        <v>20</v>
      </c>
      <c r="I16" s="144" t="str">
        <f>IF(ISNA(MATCH(G16,$D$6:$D$52,0)),"",INDEX($B$6:$B$52,MATCH(G16,$D$6:$D$52,0)))</f>
        <v/>
      </c>
      <c r="J16" s="132"/>
      <c r="K16" s="63"/>
      <c r="L16" s="112" t="s">
        <v>20</v>
      </c>
      <c r="M16" s="146" t="str">
        <f>IF((J13=J12),"résultat",IF((J15=J14),"résultat",IF((AA13=2),I12,IF((AB13=2),I13,IF((AA14=2),I15,IF((AB14=2),I14))))))</f>
        <v>résultat</v>
      </c>
      <c r="N16" s="133"/>
      <c r="O16" s="134"/>
      <c r="P16" s="147"/>
      <c r="Q16" s="148"/>
      <c r="R16" s="133"/>
      <c r="S16" s="19"/>
      <c r="U16" s="48"/>
      <c r="V16" s="48"/>
      <c r="W16" s="48"/>
      <c r="X16" s="149">
        <v>5</v>
      </c>
      <c r="Y16" s="150" t="str">
        <f>IF(N14=N15,"résultat",IF((N14&lt;N15),M14,M15))</f>
        <v>résultat</v>
      </c>
      <c r="AA16" s="50"/>
      <c r="AB16" s="50"/>
    </row>
    <row r="17" spans="1:28" ht="9.75" customHeight="1" thickBot="1">
      <c r="A17" s="180"/>
      <c r="B17" s="172"/>
      <c r="C17" s="187"/>
      <c r="D17" s="173"/>
      <c r="F17" s="151"/>
      <c r="G17" s="152"/>
      <c r="H17" s="151"/>
      <c r="I17" s="141"/>
      <c r="J17" s="142"/>
      <c r="K17" s="153"/>
      <c r="L17" s="151"/>
      <c r="M17" s="154"/>
      <c r="N17" s="142"/>
      <c r="O17" s="155"/>
      <c r="P17" s="153"/>
      <c r="Q17" s="156"/>
      <c r="R17" s="142"/>
      <c r="S17" s="142"/>
      <c r="T17" s="142"/>
      <c r="U17" s="156"/>
      <c r="V17" s="156"/>
      <c r="W17" s="156"/>
      <c r="X17" s="157"/>
      <c r="Y17" s="158"/>
      <c r="AA17" s="50"/>
      <c r="AB17" s="50"/>
    </row>
    <row r="18" spans="1:28" ht="24" customHeight="1" thickBot="1">
      <c r="A18" s="176">
        <v>11</v>
      </c>
      <c r="B18" s="172"/>
      <c r="C18" s="187"/>
      <c r="D18" s="173"/>
      <c r="F18" s="197">
        <v>3</v>
      </c>
      <c r="G18" s="135">
        <v>11</v>
      </c>
      <c r="H18" s="196">
        <f>Jeux!C6</f>
        <v>5</v>
      </c>
      <c r="I18" s="136" t="str">
        <f>IF(ISNA(MATCH(G18,$D$6:$D$52,0)),"",INDEX($B$6:$B$52,MATCH(G18,$D$6:$D$52,0)))</f>
        <v/>
      </c>
      <c r="J18" s="137"/>
      <c r="K18" s="63"/>
      <c r="L18" s="196">
        <f>Jeux!E6</f>
        <v>7</v>
      </c>
      <c r="M18" s="138" t="str">
        <f>+I22</f>
        <v/>
      </c>
      <c r="N18" s="137"/>
      <c r="P18" s="196">
        <f>Jeux!G6</f>
        <v>13</v>
      </c>
      <c r="Q18" s="139" t="str">
        <f>IF(N18=N19,"résultat",IF((N18&gt;N19),M18,M19))</f>
        <v>résultat</v>
      </c>
      <c r="R18" s="140"/>
      <c r="S18" s="19"/>
      <c r="T18" s="55"/>
      <c r="U18" s="49"/>
      <c r="V18"/>
      <c r="W18"/>
      <c r="X18" s="130">
        <v>1</v>
      </c>
      <c r="Y18" s="131" t="str">
        <f>IF(R18=R19,"résultat",IF((R18&gt;R19),Q18,Q19))</f>
        <v>résultat</v>
      </c>
      <c r="AA18" s="50"/>
      <c r="AB18" s="50"/>
    </row>
    <row r="19" spans="1:28" ht="24" customHeight="1" thickBot="1">
      <c r="A19" s="177">
        <v>12</v>
      </c>
      <c r="B19" s="172"/>
      <c r="C19" s="187"/>
      <c r="D19" s="173"/>
      <c r="F19" s="197"/>
      <c r="G19" s="104">
        <v>12</v>
      </c>
      <c r="H19" s="195"/>
      <c r="I19" s="107" t="str">
        <f>IF(ISNA(MATCH(G19,$D$6:$D$52,0)),"",INDEX($B$6:$B$52,MATCH(G19,$D$6:$D$52,0)))</f>
        <v/>
      </c>
      <c r="J19" s="17"/>
      <c r="K19" s="63"/>
      <c r="L19" s="195"/>
      <c r="M19" s="41" t="str">
        <f>IF(J19=J18,"résultat",IF(J21=J20,"résultat",IF((AA19=2),I20,IF((AA20=2),I18,IF((AB19=2),I21,IF((AB20=2),I19))))))</f>
        <v>résultat</v>
      </c>
      <c r="N19" s="17"/>
      <c r="P19" s="195"/>
      <c r="Q19" s="45" t="str">
        <f>+M22</f>
        <v>résultat</v>
      </c>
      <c r="R19" s="35"/>
      <c r="S19" s="19"/>
      <c r="T19" s="194">
        <f>Jeux!I6</f>
        <v>1</v>
      </c>
      <c r="U19" s="44" t="str">
        <f>IF(R18=R19,"résultat",IF((R18&lt;R19),Q18,Q19))</f>
        <v>résultat</v>
      </c>
      <c r="V19" s="33"/>
      <c r="X19" s="13">
        <v>2</v>
      </c>
      <c r="Y19" s="128" t="str">
        <f>IF(V19=V20,"résultat",IF((V19&gt;V20),U19,U20))</f>
        <v>résultat</v>
      </c>
      <c r="AA19" s="1">
        <f>IF(J18&gt;J19,1)+IF(J20&gt;J21,1)</f>
        <v>0</v>
      </c>
      <c r="AB19" s="2">
        <f>IF(J19&gt;J18,1)+IF(J21&gt;J20,1)</f>
        <v>0</v>
      </c>
    </row>
    <row r="20" spans="1:28" ht="24" customHeight="1" thickBot="1">
      <c r="A20" s="177">
        <v>13</v>
      </c>
      <c r="B20" s="172"/>
      <c r="C20" s="188"/>
      <c r="D20" s="173"/>
      <c r="F20" s="197"/>
      <c r="G20" s="104">
        <v>13</v>
      </c>
      <c r="H20" s="194">
        <f>Jeux!D6</f>
        <v>6</v>
      </c>
      <c r="I20" s="105" t="str">
        <f>IF(ISNA(MATCH(G20,$D$6:$D$52,0)),"",INDEX($B$6:$B$52,MATCH(G20,$D$6:$D$52,0)))</f>
        <v/>
      </c>
      <c r="J20" s="9"/>
      <c r="K20" s="63"/>
      <c r="L20" s="194">
        <f>Jeux!F6</f>
        <v>8</v>
      </c>
      <c r="M20" s="42" t="str">
        <f>IF(J18=J19,"résultat",IF((J18&lt;J19),I18,I19))</f>
        <v>résultat</v>
      </c>
      <c r="N20" s="9"/>
      <c r="P20" s="194">
        <f>Jeux!H6</f>
        <v>14</v>
      </c>
      <c r="Q20" s="44" t="str">
        <f>IF(N18=N19,"résultat",IF((N18&lt;N19),M18,M19))</f>
        <v>résultat</v>
      </c>
      <c r="R20" s="33"/>
      <c r="S20" s="19"/>
      <c r="T20" s="195"/>
      <c r="U20" s="47" t="str">
        <f>IF(R20=R21,"résultat",IF((R20&gt;R21),Q20,Q21))</f>
        <v>résultat</v>
      </c>
      <c r="V20" s="35"/>
      <c r="X20" s="13">
        <v>3</v>
      </c>
      <c r="Y20" s="129" t="str">
        <f>IF(V19=V20,"résultat",IF((V19&lt;V20),U19,U20))</f>
        <v>résultat</v>
      </c>
      <c r="AA20" s="3">
        <f>IF(J18&gt;J19,1)+IF(J21&gt;J20,1)</f>
        <v>0</v>
      </c>
      <c r="AB20" s="4">
        <f>IF(J19&gt;J18,1)+IF(J20&gt;J21,1)</f>
        <v>0</v>
      </c>
    </row>
    <row r="21" spans="1:28" ht="24" customHeight="1" thickBot="1">
      <c r="A21" s="177">
        <v>14</v>
      </c>
      <c r="B21" s="172"/>
      <c r="C21" s="187"/>
      <c r="D21" s="173"/>
      <c r="F21" s="197"/>
      <c r="G21" s="104">
        <v>14</v>
      </c>
      <c r="H21" s="196"/>
      <c r="I21" s="106" t="str">
        <f>IF(ISNA(MATCH(G21,$D$6:$D$52,0)),"",INDEX($B$6:$B$52,MATCH(G21,$D$6:$D$52,0)))</f>
        <v/>
      </c>
      <c r="J21" s="108"/>
      <c r="K21" s="63"/>
      <c r="L21" s="196"/>
      <c r="M21" s="43" t="str">
        <f>IF(J20=J21,"résultat",IF((J20&lt;J21),I20,I21))</f>
        <v>résultat</v>
      </c>
      <c r="N21" s="108"/>
      <c r="P21" s="196"/>
      <c r="Q21" s="46" t="str">
        <f>IF(N20=N21,"résultat",IF((N20&gt;N21),M20,M21))</f>
        <v>résultat</v>
      </c>
      <c r="R21" s="39"/>
      <c r="S21" s="19"/>
      <c r="T21" s="63"/>
      <c r="U21" s="48"/>
      <c r="V21"/>
      <c r="X21" s="13">
        <v>4</v>
      </c>
      <c r="Y21" s="129" t="str">
        <f>IF(R20=R21,"résultat",IF((R20&lt;R21),Q20,Q21))</f>
        <v>résultat</v>
      </c>
      <c r="AA21" s="50"/>
      <c r="AB21" s="50"/>
    </row>
    <row r="22" spans="1:28" ht="24" customHeight="1" thickBot="1">
      <c r="A22" s="179">
        <v>15</v>
      </c>
      <c r="B22" s="172"/>
      <c r="C22" s="187"/>
      <c r="D22" s="173"/>
      <c r="F22" s="197"/>
      <c r="G22" s="143">
        <v>15</v>
      </c>
      <c r="H22" s="112" t="s">
        <v>20</v>
      </c>
      <c r="I22" s="144" t="str">
        <f>IF(ISNA(MATCH(G22,$D$6:$D$52,0)),"",INDEX($B$6:$B$52,MATCH(G22,$D$6:$D$52,0)))</f>
        <v/>
      </c>
      <c r="J22" s="132"/>
      <c r="K22" s="63"/>
      <c r="L22" s="112" t="s">
        <v>20</v>
      </c>
      <c r="M22" s="146" t="str">
        <f>IF((J19=J18),"résultat",IF((J21=J20),"résultat",IF((AA19=2),I18,IF((AB19=2),I19,IF((AA20=2),I21,IF((AB20=2),I20))))))</f>
        <v>résultat</v>
      </c>
      <c r="N22" s="133"/>
      <c r="O22" s="134"/>
      <c r="P22" s="147"/>
      <c r="Q22" s="148"/>
      <c r="R22" s="133"/>
      <c r="S22" s="19"/>
      <c r="U22" s="48"/>
      <c r="V22" s="48"/>
      <c r="W22" s="48"/>
      <c r="X22" s="149">
        <v>5</v>
      </c>
      <c r="Y22" s="150" t="str">
        <f>IF(N20=N21,"résultat",IF((N20&lt;N21),M20,M21))</f>
        <v>résultat</v>
      </c>
      <c r="AA22" s="50"/>
      <c r="AB22" s="50"/>
    </row>
    <row r="23" spans="1:28" ht="10.5" customHeight="1" thickBot="1">
      <c r="A23" s="181"/>
      <c r="B23" s="172"/>
      <c r="C23" s="187"/>
      <c r="D23" s="173"/>
      <c r="F23" s="151"/>
      <c r="G23" s="152"/>
      <c r="H23" s="151"/>
      <c r="I23" s="141"/>
      <c r="J23" s="142"/>
      <c r="K23" s="153"/>
      <c r="L23" s="151"/>
      <c r="M23" s="154"/>
      <c r="N23" s="142"/>
      <c r="O23" s="155"/>
      <c r="P23" s="153"/>
      <c r="Q23" s="156"/>
      <c r="R23" s="142"/>
      <c r="S23" s="142"/>
      <c r="T23" s="142"/>
      <c r="U23" s="156"/>
      <c r="V23" s="156"/>
      <c r="W23" s="156"/>
      <c r="X23" s="157"/>
      <c r="Y23" s="158"/>
      <c r="AA23" s="50"/>
      <c r="AB23" s="50"/>
    </row>
    <row r="24" spans="1:28" ht="24" customHeight="1" thickBot="1">
      <c r="A24" s="176">
        <v>16</v>
      </c>
      <c r="B24" s="172"/>
      <c r="C24" s="187"/>
      <c r="D24" s="173"/>
      <c r="F24" s="197">
        <v>4</v>
      </c>
      <c r="G24" s="135">
        <v>16</v>
      </c>
      <c r="H24" s="196">
        <f>Jeux!C7</f>
        <v>7</v>
      </c>
      <c r="I24" s="136" t="str">
        <f>IF(ISNA(MATCH(G24,$D$6:$D$52,0)),"",INDEX($B$6:$B$52,MATCH(G24,$D$6:$D$52,0)))</f>
        <v/>
      </c>
      <c r="J24" s="137"/>
      <c r="K24" s="63"/>
      <c r="L24" s="196">
        <f>Jeux!E7</f>
        <v>1</v>
      </c>
      <c r="M24" s="138" t="str">
        <f>+I28</f>
        <v/>
      </c>
      <c r="N24" s="137"/>
      <c r="P24" s="196">
        <f>Jeux!G7</f>
        <v>15</v>
      </c>
      <c r="Q24" s="139" t="str">
        <f>IF(N24=N25,"résultat",IF((N24&gt;N25),M24,M25))</f>
        <v>résultat</v>
      </c>
      <c r="R24" s="140"/>
      <c r="S24" s="19"/>
      <c r="T24" s="55"/>
      <c r="U24" s="49"/>
      <c r="V24"/>
      <c r="W24"/>
      <c r="X24" s="130">
        <v>1</v>
      </c>
      <c r="Y24" s="131" t="str">
        <f>IF(R24=R25,"résultat",IF((R24&gt;R25),Q24,Q25))</f>
        <v>résultat</v>
      </c>
      <c r="AA24" s="50"/>
      <c r="AB24" s="50"/>
    </row>
    <row r="25" spans="1:28" ht="24" customHeight="1" thickBot="1">
      <c r="A25" s="177">
        <v>17</v>
      </c>
      <c r="B25" s="172"/>
      <c r="C25" s="187"/>
      <c r="D25" s="173"/>
      <c r="F25" s="197"/>
      <c r="G25" s="104">
        <v>17</v>
      </c>
      <c r="H25" s="195"/>
      <c r="I25" s="107" t="str">
        <f>IF(ISNA(MATCH(G25,$D$6:$D$52,0)),"",INDEX($B$6:$B$52,MATCH(G25,$D$6:$D$52,0)))</f>
        <v/>
      </c>
      <c r="J25" s="17"/>
      <c r="K25" s="63"/>
      <c r="L25" s="195"/>
      <c r="M25" s="41" t="str">
        <f>IF(J25=J24,"résultat",IF(J27=J26,"résultat",IF((AA25=2),I26,IF((AA26=2),I24,IF((AB25=2),I27,IF((AB26=2),I25))))))</f>
        <v>résultat</v>
      </c>
      <c r="N25" s="17"/>
      <c r="P25" s="195"/>
      <c r="Q25" s="45" t="str">
        <f>+M28</f>
        <v>résultat</v>
      </c>
      <c r="R25" s="35"/>
      <c r="S25" s="19"/>
      <c r="T25" s="194">
        <f>Jeux!I7</f>
        <v>4</v>
      </c>
      <c r="U25" s="44" t="str">
        <f>IF(R24=R25,"résultat",IF((R24&lt;R25),Q24,Q25))</f>
        <v>résultat</v>
      </c>
      <c r="V25" s="33"/>
      <c r="X25" s="13">
        <v>2</v>
      </c>
      <c r="Y25" s="128" t="str">
        <f>IF(V25=V26,"résultat",IF((V25&gt;V26),U25,U26))</f>
        <v>résultat</v>
      </c>
      <c r="AA25" s="1">
        <f>IF(J24&gt;J25,1)+IF(J26&gt;J27,1)</f>
        <v>0</v>
      </c>
      <c r="AB25" s="2">
        <f>IF(J25&gt;J24,1)+IF(J27&gt;J26,1)</f>
        <v>0</v>
      </c>
    </row>
    <row r="26" spans="1:28" ht="24" customHeight="1" thickBot="1">
      <c r="A26" s="177">
        <v>18</v>
      </c>
      <c r="B26" s="172"/>
      <c r="C26" s="187"/>
      <c r="D26" s="173"/>
      <c r="F26" s="197"/>
      <c r="G26" s="104">
        <v>18</v>
      </c>
      <c r="H26" s="194">
        <f>Jeux!D7</f>
        <v>8</v>
      </c>
      <c r="I26" s="105" t="str">
        <f>IF(ISNA(MATCH(G26,$D$6:$D$52,0)),"",INDEX($B$6:$B$52,MATCH(G26,$D$6:$D$52,0)))</f>
        <v/>
      </c>
      <c r="J26" s="9"/>
      <c r="K26" s="63"/>
      <c r="L26" s="194">
        <f>Jeux!F7</f>
        <v>2</v>
      </c>
      <c r="M26" s="42" t="str">
        <f>IF(J24=J25,"résultat",IF((J24&lt;J25),I24,I25))</f>
        <v>résultat</v>
      </c>
      <c r="N26" s="9"/>
      <c r="P26" s="194">
        <f>Jeux!H7</f>
        <v>16</v>
      </c>
      <c r="Q26" s="44" t="str">
        <f>IF(N24=N25,"résultat",IF((N24&lt;N25),M24,M25))</f>
        <v>résultat</v>
      </c>
      <c r="R26" s="33"/>
      <c r="S26" s="19"/>
      <c r="T26" s="195"/>
      <c r="U26" s="47" t="str">
        <f>IF(R26=R27,"résultat",IF((R26&gt;R27),Q26,Q27))</f>
        <v>résultat</v>
      </c>
      <c r="V26" s="35"/>
      <c r="X26" s="13">
        <v>3</v>
      </c>
      <c r="Y26" s="129" t="str">
        <f>IF(V25=V26,"résultat",IF((V25&lt;V26),U25,U26))</f>
        <v>résultat</v>
      </c>
      <c r="AA26" s="3">
        <f>IF(J24&gt;J25,1)+IF(J27&gt;J26,1)</f>
        <v>0</v>
      </c>
      <c r="AB26" s="4">
        <f>IF(J25&gt;J24,1)+IF(J26&gt;J27,1)</f>
        <v>0</v>
      </c>
    </row>
    <row r="27" spans="1:28" ht="24" customHeight="1" thickBot="1">
      <c r="A27" s="177">
        <v>19</v>
      </c>
      <c r="B27" s="172"/>
      <c r="C27" s="187"/>
      <c r="D27" s="173"/>
      <c r="F27" s="197"/>
      <c r="G27" s="104">
        <v>19</v>
      </c>
      <c r="H27" s="196"/>
      <c r="I27" s="106" t="str">
        <f>IF(ISNA(MATCH(G27,$D$6:$D$52,0)),"",INDEX($B$6:$B$52,MATCH(G27,$D$6:$D$52,0)))</f>
        <v/>
      </c>
      <c r="J27" s="108"/>
      <c r="K27" s="63"/>
      <c r="L27" s="196"/>
      <c r="M27" s="43" t="str">
        <f>IF(J26=J27,"résultat",IF((J26&lt;J27),I26,I27))</f>
        <v>résultat</v>
      </c>
      <c r="N27" s="108"/>
      <c r="P27" s="196"/>
      <c r="Q27" s="46" t="str">
        <f>IF(N26=N27,"résultat",IF((N26&gt;N27),M26,M27))</f>
        <v>résultat</v>
      </c>
      <c r="R27" s="39"/>
      <c r="S27" s="19"/>
      <c r="T27"/>
      <c r="U27"/>
      <c r="V27"/>
      <c r="X27" s="13">
        <v>4</v>
      </c>
      <c r="Y27" s="129" t="str">
        <f>IF(R26=R27,"résultat",IF((R26&lt;R27),Q26,Q27))</f>
        <v>résultat</v>
      </c>
    </row>
    <row r="28" spans="1:28" ht="24" customHeight="1" thickBot="1">
      <c r="A28" s="179">
        <v>20</v>
      </c>
      <c r="B28" s="172"/>
      <c r="C28" s="187"/>
      <c r="D28" s="173"/>
      <c r="F28" s="197"/>
      <c r="G28" s="143">
        <v>20</v>
      </c>
      <c r="H28" s="112" t="s">
        <v>20</v>
      </c>
      <c r="I28" s="144" t="str">
        <f>IF(ISNA(MATCH(G28,$D$6:$D$52,0)),"",INDEX($B$6:$B$52,MATCH(G28,$D$6:$D$52,0)))</f>
        <v/>
      </c>
      <c r="J28" s="145"/>
      <c r="K28" s="63"/>
      <c r="L28" s="112" t="s">
        <v>20</v>
      </c>
      <c r="M28" s="146" t="str">
        <f>IF((J25=J24),"résultat",IF((J27=J26),"résultat",IF((AA25=2),I24,IF((AB25=2),I25,IF((AA26=2),I27,IF((AB26=2),I26))))))</f>
        <v>résultat</v>
      </c>
      <c r="N28" s="159"/>
      <c r="O28" s="134"/>
      <c r="P28" s="147"/>
      <c r="Q28" s="147"/>
      <c r="R28" s="133"/>
      <c r="S28" s="19"/>
      <c r="T28"/>
      <c r="U28"/>
      <c r="V28"/>
      <c r="X28" s="149">
        <v>5</v>
      </c>
      <c r="Y28" s="150" t="str">
        <f>IF(N26=N27,"résultat",IF((N26&lt;N27),M26,M27))</f>
        <v>résultat</v>
      </c>
    </row>
    <row r="29" spans="1:28" ht="10.5" customHeight="1" thickBot="1">
      <c r="A29" s="181"/>
      <c r="B29" s="172"/>
      <c r="C29" s="187"/>
      <c r="D29" s="173"/>
      <c r="F29" s="161"/>
      <c r="G29" s="162"/>
      <c r="H29" s="161"/>
      <c r="I29" s="163"/>
      <c r="J29" s="160"/>
      <c r="K29" s="164"/>
      <c r="L29" s="161"/>
      <c r="M29" s="165"/>
      <c r="N29" s="160"/>
      <c r="O29" s="166"/>
      <c r="P29" s="164"/>
      <c r="Q29" s="164"/>
      <c r="R29" s="160"/>
      <c r="S29" s="160"/>
      <c r="T29" s="166"/>
      <c r="U29" s="166"/>
      <c r="V29" s="166"/>
      <c r="W29" s="160"/>
      <c r="X29" s="167"/>
      <c r="Y29" s="168"/>
    </row>
    <row r="30" spans="1:28" ht="24" customHeight="1" thickBot="1">
      <c r="A30" s="176">
        <v>21</v>
      </c>
      <c r="B30" s="172"/>
      <c r="C30" s="187"/>
      <c r="D30" s="173"/>
      <c r="F30" s="197">
        <v>5</v>
      </c>
      <c r="G30" s="135">
        <v>21</v>
      </c>
      <c r="H30" s="196">
        <f>Jeux!C8</f>
        <v>9</v>
      </c>
      <c r="I30" s="136" t="str">
        <f>IF(ISNA(MATCH(G30,$D$6:$D$52,0)),"",INDEX($B$6:$B$52,MATCH(G30,$D$6:$D$52,0)))</f>
        <v/>
      </c>
      <c r="J30" s="137"/>
      <c r="K30" s="63"/>
      <c r="L30" s="196">
        <f>Jeux!E8</f>
        <v>11</v>
      </c>
      <c r="M30" s="138" t="str">
        <f>+I34</f>
        <v/>
      </c>
      <c r="N30" s="137"/>
      <c r="P30" s="196">
        <f>Jeux!G8</f>
        <v>7</v>
      </c>
      <c r="Q30" s="139" t="str">
        <f>IF(N30=N31,"résultat",IF((N30&gt;N31),M30,M31))</f>
        <v>résultat</v>
      </c>
      <c r="R30" s="140"/>
      <c r="S30" s="19"/>
      <c r="T30" s="31"/>
      <c r="U30" s="31"/>
      <c r="V30" s="31"/>
      <c r="X30" s="130">
        <v>1</v>
      </c>
      <c r="Y30" s="131" t="str">
        <f>IF(R30=R31,"résultat",IF((R30&gt;R31),Q30,Q31))</f>
        <v>résultat</v>
      </c>
    </row>
    <row r="31" spans="1:28" ht="23.25" customHeight="1" thickBot="1">
      <c r="A31" s="177">
        <v>22</v>
      </c>
      <c r="B31" s="172"/>
      <c r="C31" s="187"/>
      <c r="D31" s="173"/>
      <c r="F31" s="197"/>
      <c r="G31" s="104">
        <v>22</v>
      </c>
      <c r="H31" s="195"/>
      <c r="I31" s="107" t="str">
        <f>IF(ISNA(MATCH(G31,$D$6:$D$52,0)),"",INDEX($B$6:$B$52,MATCH(G31,$D$6:$D$52,0)))</f>
        <v/>
      </c>
      <c r="J31" s="17"/>
      <c r="K31" s="63"/>
      <c r="L31" s="195"/>
      <c r="M31" s="41" t="str">
        <f>IF(J31=J30,"résultat",IF(J33=J32,"résultat",IF((AA31=2),I32,IF((AA32=2),I30,IF((AB31=2),I33,IF((AB32=2),I31))))))</f>
        <v>résultat</v>
      </c>
      <c r="N31" s="17"/>
      <c r="P31" s="195"/>
      <c r="Q31" s="96" t="str">
        <f>+M34</f>
        <v>résultat</v>
      </c>
      <c r="R31" s="97"/>
      <c r="S31" s="19"/>
      <c r="T31" s="194">
        <f>Jeux!I8</f>
        <v>3</v>
      </c>
      <c r="U31" s="51" t="str">
        <f>IF(R30=R31,"résultat",IF((R30&lt;R31),Q30,Q31))</f>
        <v>résultat</v>
      </c>
      <c r="V31" s="33"/>
      <c r="X31" s="13">
        <v>2</v>
      </c>
      <c r="Y31" s="128" t="str">
        <f>IF(V31=V32,"résultat",IF((V31&gt;V32),U31,U32))</f>
        <v>résultat</v>
      </c>
      <c r="AA31" s="1">
        <f>IF(J30&gt;J31,1)+IF(J32&gt;J33,1)</f>
        <v>0</v>
      </c>
      <c r="AB31" s="2">
        <f>IF(J31&gt;J30,1)+IF(J33&gt;J32,1)</f>
        <v>0</v>
      </c>
    </row>
    <row r="32" spans="1:28" ht="24" customHeight="1" thickBot="1">
      <c r="A32" s="177">
        <v>23</v>
      </c>
      <c r="B32" s="172"/>
      <c r="C32" s="187"/>
      <c r="D32" s="173"/>
      <c r="F32" s="197"/>
      <c r="G32" s="104">
        <v>23</v>
      </c>
      <c r="H32" s="194">
        <f>Jeux!D8</f>
        <v>10</v>
      </c>
      <c r="I32" s="105" t="str">
        <f>IF(ISNA(MATCH(G32,$D$6:$D$52,0)),"",INDEX($B$6:$B$52,MATCH(G32,$D$6:$D$52,0)))</f>
        <v/>
      </c>
      <c r="J32" s="9"/>
      <c r="K32" s="63"/>
      <c r="L32" s="194">
        <f>Jeux!F8</f>
        <v>12</v>
      </c>
      <c r="M32" s="42" t="str">
        <f>IF(J30=J31,"résultat",IF((J30&lt;J31),I30,I31))</f>
        <v>résultat</v>
      </c>
      <c r="N32" s="9"/>
      <c r="P32" s="194">
        <f>Jeux!H8</f>
        <v>8</v>
      </c>
      <c r="Q32" s="44" t="str">
        <f>IF(N30=N31,"résultat",IF((N30&lt;N31),M30,M31))</f>
        <v>résultat</v>
      </c>
      <c r="R32" s="33"/>
      <c r="S32" s="19"/>
      <c r="T32" s="195"/>
      <c r="U32" s="47" t="str">
        <f>IF(R32=R33,"résultat",IF((R32&gt;R33),Q32,Q33))</f>
        <v>résultat</v>
      </c>
      <c r="V32" s="35"/>
      <c r="X32" s="13">
        <v>3</v>
      </c>
      <c r="Y32" s="129" t="str">
        <f>IF(V31=V32,"résultat",IF((V31&lt;V32),U31,U32))</f>
        <v>résultat</v>
      </c>
      <c r="AA32" s="3">
        <f>IF(J30&gt;J31,1)+IF(J33&gt;J32,1)</f>
        <v>0</v>
      </c>
      <c r="AB32" s="4">
        <f>IF(J31&gt;J30,1)+IF(J32&gt;J33,1)</f>
        <v>0</v>
      </c>
    </row>
    <row r="33" spans="1:28" ht="24" customHeight="1" thickBot="1">
      <c r="A33" s="177">
        <v>24</v>
      </c>
      <c r="B33" s="172"/>
      <c r="C33" s="187"/>
      <c r="D33" s="173"/>
      <c r="F33" s="197"/>
      <c r="G33" s="104">
        <v>24</v>
      </c>
      <c r="H33" s="196"/>
      <c r="I33" s="106" t="str">
        <f>IF(ISNA(MATCH(G33,$D$6:$D$52,0)),"",INDEX($B$6:$B$52,MATCH(G33,$D$6:$D$52,0)))</f>
        <v/>
      </c>
      <c r="J33" s="108"/>
      <c r="K33" s="63"/>
      <c r="L33" s="196"/>
      <c r="M33" s="43" t="str">
        <f>IF(J32=J33,"résultat",IF((J32&lt;J33),I32,I33))</f>
        <v>résultat</v>
      </c>
      <c r="N33" s="108"/>
      <c r="P33" s="195"/>
      <c r="Q33" s="46" t="str">
        <f>IF(N32=N33,"résultat",IF((N32&gt;N33),M32,M33))</f>
        <v>résultat</v>
      </c>
      <c r="R33" s="35"/>
      <c r="S33" s="19"/>
      <c r="T33" s="63"/>
      <c r="U33" s="48"/>
      <c r="V33"/>
      <c r="X33" s="13">
        <v>4</v>
      </c>
      <c r="Y33" s="129" t="str">
        <f>IF(R32=R33,"résultat",IF((R32&lt;R33),Q32,Q33))</f>
        <v>résultat</v>
      </c>
      <c r="AA33" s="50"/>
      <c r="AB33" s="50"/>
    </row>
    <row r="34" spans="1:28" ht="24" customHeight="1" thickBot="1">
      <c r="A34" s="179">
        <v>25</v>
      </c>
      <c r="B34" s="172"/>
      <c r="C34" s="187"/>
      <c r="D34" s="173"/>
      <c r="F34" s="197"/>
      <c r="G34" s="143">
        <v>25</v>
      </c>
      <c r="H34" s="112" t="s">
        <v>20</v>
      </c>
      <c r="I34" s="144" t="str">
        <f>IF(ISNA(MATCH(G34,$D$6:$D$52,0)),"",INDEX($B$6:$B$52,MATCH(G34,$D$6:$D$52,0)))</f>
        <v/>
      </c>
      <c r="J34" s="145"/>
      <c r="K34" s="63"/>
      <c r="L34" s="112" t="s">
        <v>20</v>
      </c>
      <c r="M34" s="146" t="str">
        <f>IF((J31=J30),"résultat",IF((J33=J32),"résultat",IF((AA31=2),I30,IF((AB31=2),I31,IF((AA32=2),I33,IF((AB32=2),I32))))))</f>
        <v>résultat</v>
      </c>
      <c r="N34" s="159"/>
      <c r="O34" s="134"/>
      <c r="P34" s="169"/>
      <c r="Q34" s="148"/>
      <c r="R34" s="28"/>
      <c r="S34" s="19"/>
      <c r="U34" s="48"/>
      <c r="V34" s="48"/>
      <c r="W34" s="48"/>
      <c r="X34" s="149">
        <v>5</v>
      </c>
      <c r="Y34" s="150" t="str">
        <f>IF(N32=N33,"résultat",IF((N32&lt;N33),M32,M33))</f>
        <v>résultat</v>
      </c>
      <c r="AA34" s="50"/>
      <c r="AB34" s="50"/>
    </row>
    <row r="35" spans="1:28" ht="9" customHeight="1" thickBot="1">
      <c r="A35" s="181"/>
      <c r="B35" s="172"/>
      <c r="C35" s="187"/>
      <c r="D35" s="173"/>
      <c r="F35" s="161"/>
      <c r="G35" s="162"/>
      <c r="H35" s="161"/>
      <c r="I35" s="163"/>
      <c r="J35" s="160"/>
      <c r="K35" s="164"/>
      <c r="L35" s="161"/>
      <c r="M35" s="165"/>
      <c r="N35" s="160"/>
      <c r="O35" s="166"/>
      <c r="P35" s="170"/>
      <c r="Q35" s="171"/>
      <c r="R35" s="160"/>
      <c r="S35" s="160"/>
      <c r="T35" s="160"/>
      <c r="U35" s="171"/>
      <c r="V35" s="171"/>
      <c r="W35" s="171"/>
      <c r="X35" s="167"/>
      <c r="Y35" s="168"/>
      <c r="AA35" s="50"/>
      <c r="AB35" s="50"/>
    </row>
    <row r="36" spans="1:28" ht="24" customHeight="1" thickBot="1">
      <c r="A36" s="176">
        <v>26</v>
      </c>
      <c r="B36" s="172"/>
      <c r="C36" s="187"/>
      <c r="D36" s="173"/>
      <c r="F36" s="197">
        <v>6</v>
      </c>
      <c r="G36" s="135">
        <v>26</v>
      </c>
      <c r="H36" s="196">
        <f>Jeux!C9</f>
        <v>11</v>
      </c>
      <c r="I36" s="136" t="str">
        <f>IF(ISNA(MATCH(G36,$D$6:$D$52,0)),"",INDEX($B$6:$B$52,MATCH(G36,$D$6:$D$52,0)))</f>
        <v/>
      </c>
      <c r="J36" s="137"/>
      <c r="K36" s="63"/>
      <c r="L36" s="196">
        <f>Jeux!E9</f>
        <v>13</v>
      </c>
      <c r="M36" s="138" t="str">
        <f>+I40</f>
        <v/>
      </c>
      <c r="N36" s="137"/>
      <c r="P36" s="196">
        <f>Jeux!G9</f>
        <v>1</v>
      </c>
      <c r="Q36" s="139" t="str">
        <f>IF(N36=N37,"résultat",IF((N36&gt;N37),M36,M37))</f>
        <v>résultat</v>
      </c>
      <c r="R36" s="140"/>
      <c r="S36" s="19"/>
      <c r="T36" s="55"/>
      <c r="U36" s="49"/>
      <c r="V36"/>
      <c r="X36" s="130">
        <v>1</v>
      </c>
      <c r="Y36" s="131" t="str">
        <f>IF(R36=R37,"résultat",IF((R36&gt;R37),Q36,Q37))</f>
        <v>résultat</v>
      </c>
      <c r="AA36" s="50"/>
      <c r="AB36" s="50"/>
    </row>
    <row r="37" spans="1:28" ht="24" customHeight="1" thickBot="1">
      <c r="A37" s="177">
        <v>27</v>
      </c>
      <c r="B37" s="172"/>
      <c r="C37" s="187"/>
      <c r="D37" s="173"/>
      <c r="F37" s="197"/>
      <c r="G37" s="104">
        <v>27</v>
      </c>
      <c r="H37" s="195"/>
      <c r="I37" s="107" t="str">
        <f>IF(ISNA(MATCH(G37,$D$6:$D$52,0)),"",INDEX($B$6:$B$52,MATCH(G37,$D$6:$D$52,0)))</f>
        <v/>
      </c>
      <c r="J37" s="17"/>
      <c r="K37" s="63"/>
      <c r="L37" s="195"/>
      <c r="M37" s="41" t="str">
        <f>IF(J37=J36,"résultat",IF(J39=J38,"résultat",IF((AA37=2),I38,IF((AA38=2),I36,IF((AB37=2),I39,IF((AB38=2),I37))))))</f>
        <v>résultat</v>
      </c>
      <c r="N37" s="17"/>
      <c r="P37" s="195"/>
      <c r="Q37" s="96" t="str">
        <f>+M40</f>
        <v>résultat</v>
      </c>
      <c r="R37" s="97"/>
      <c r="S37" s="19"/>
      <c r="T37" s="194">
        <f>Jeux!I9</f>
        <v>6</v>
      </c>
      <c r="U37" s="44" t="str">
        <f>IF(R36=R37,"résultat",IF((R36&lt;R37),Q36,Q37))</f>
        <v>résultat</v>
      </c>
      <c r="V37" s="33"/>
      <c r="X37" s="13">
        <v>2</v>
      </c>
      <c r="Y37" s="128" t="str">
        <f>IF(V37=V38,"résultat",IF((V37&gt;V38),U37,U38))</f>
        <v>résultat</v>
      </c>
      <c r="AA37" s="1">
        <f>IF(J36&gt;J37,1)+IF(J38&gt;J39,1)</f>
        <v>0</v>
      </c>
      <c r="AB37" s="2">
        <f>IF(J37&gt;J36,1)+IF(J39&gt;J38,1)</f>
        <v>0</v>
      </c>
    </row>
    <row r="38" spans="1:28" ht="24" customHeight="1" thickBot="1">
      <c r="A38" s="177">
        <v>28</v>
      </c>
      <c r="B38" s="172"/>
      <c r="C38" s="187"/>
      <c r="D38" s="173"/>
      <c r="F38" s="197"/>
      <c r="G38" s="104">
        <v>28</v>
      </c>
      <c r="H38" s="194">
        <f>Jeux!D9</f>
        <v>12</v>
      </c>
      <c r="I38" s="105" t="str">
        <f>IF(ISNA(MATCH(G38,$D$6:$D$52,0)),"",INDEX($B$6:$B$52,MATCH(G38,$D$6:$D$52,0)))</f>
        <v/>
      </c>
      <c r="J38" s="9"/>
      <c r="K38" s="63"/>
      <c r="L38" s="194">
        <f>Jeux!F9</f>
        <v>14</v>
      </c>
      <c r="M38" s="42" t="str">
        <f>IF(J36=J37,"résultat",IF((J36&lt;J37),I36,I37))</f>
        <v>résultat</v>
      </c>
      <c r="N38" s="9"/>
      <c r="P38" s="194">
        <f>Jeux!H9</f>
        <v>2</v>
      </c>
      <c r="Q38" s="44" t="str">
        <f>IF(N36=N37,"résultat",IF((N36&lt;N37),M36,M37))</f>
        <v>résultat</v>
      </c>
      <c r="R38" s="33"/>
      <c r="S38" s="19"/>
      <c r="T38" s="195"/>
      <c r="U38" s="47" t="str">
        <f>IF(R38=R39,"résultat",IF((R38&gt;R39),Q38,Q39))</f>
        <v>résultat</v>
      </c>
      <c r="V38" s="35"/>
      <c r="X38" s="13">
        <v>3</v>
      </c>
      <c r="Y38" s="129" t="str">
        <f>IF(V37=V38,"résultat",IF((V37&lt;V38),U37,U38))</f>
        <v>résultat</v>
      </c>
      <c r="AA38" s="3">
        <f>IF(J36&gt;J37,1)+IF(J39&gt;J38,1)</f>
        <v>0</v>
      </c>
      <c r="AB38" s="4">
        <f>IF(J37&gt;J36,1)+IF(J38&gt;J39,1)</f>
        <v>0</v>
      </c>
    </row>
    <row r="39" spans="1:28" ht="24" customHeight="1" thickBot="1">
      <c r="A39" s="177">
        <v>29</v>
      </c>
      <c r="B39" s="172"/>
      <c r="C39" s="187"/>
      <c r="D39" s="173"/>
      <c r="F39" s="197"/>
      <c r="G39" s="104">
        <v>29</v>
      </c>
      <c r="H39" s="196"/>
      <c r="I39" s="106" t="str">
        <f>IF(ISNA(MATCH(G39,$D$6:$D$52,0)),"",INDEX($B$6:$B$52,MATCH(G39,$D$6:$D$52,0)))</f>
        <v/>
      </c>
      <c r="J39" s="108"/>
      <c r="K39" s="63"/>
      <c r="L39" s="196"/>
      <c r="M39" s="43" t="str">
        <f>IF(J38=J39,"résultat",IF((J38&lt;J39),I38,I39))</f>
        <v>résultat</v>
      </c>
      <c r="N39" s="108"/>
      <c r="P39" s="195"/>
      <c r="Q39" s="46" t="str">
        <f>IF(N38=N39,"résultat",IF((N38&gt;N39),M38,M39))</f>
        <v>résultat</v>
      </c>
      <c r="R39" s="35"/>
      <c r="S39" s="19"/>
      <c r="T39" s="63"/>
      <c r="U39"/>
      <c r="V39"/>
      <c r="X39" s="13">
        <v>4</v>
      </c>
      <c r="Y39" s="129" t="str">
        <f>IF(R38=R39,"résultat",IF((R38&lt;R39),Q38,Q39))</f>
        <v>résultat</v>
      </c>
      <c r="AA39" s="50"/>
      <c r="AB39" s="50"/>
    </row>
    <row r="40" spans="1:28" ht="24" customHeight="1" thickBot="1">
      <c r="A40" s="179">
        <v>30</v>
      </c>
      <c r="B40" s="172"/>
      <c r="C40" s="187"/>
      <c r="D40" s="173"/>
      <c r="F40" s="197"/>
      <c r="G40" s="143">
        <v>30</v>
      </c>
      <c r="H40" s="112" t="s">
        <v>20</v>
      </c>
      <c r="I40" s="144" t="str">
        <f>IF(ISNA(MATCH(G40,$D$6:$D$52,0)),"",INDEX($B$6:$B$52,MATCH(G40,$D$6:$D$52,0)))</f>
        <v/>
      </c>
      <c r="J40" s="145"/>
      <c r="K40" s="63"/>
      <c r="L40" s="112" t="s">
        <v>20</v>
      </c>
      <c r="M40" s="146" t="str">
        <f>IF((J37=J36),"résultat",IF((J39=J38),"résultat",IF((AA37=2),I36,IF((AB37=2),I37,IF((AA38=2),I39,IF((AB38=2),I38))))))</f>
        <v>résultat</v>
      </c>
      <c r="N40" s="159"/>
      <c r="O40" s="134"/>
      <c r="P40" s="169"/>
      <c r="Q40" s="148"/>
      <c r="R40" s="28"/>
      <c r="S40" s="19"/>
      <c r="U40"/>
      <c r="V40"/>
      <c r="W40"/>
      <c r="X40" s="149">
        <v>5</v>
      </c>
      <c r="Y40" s="150" t="str">
        <f>IF(N38=N39,"résultat",IF((N38&lt;N39),M38,M39))</f>
        <v>résultat</v>
      </c>
      <c r="AA40" s="50"/>
      <c r="AB40" s="50"/>
    </row>
    <row r="41" spans="1:28" ht="9" customHeight="1" thickBot="1">
      <c r="A41" s="181"/>
      <c r="B41" s="172"/>
      <c r="C41" s="187"/>
      <c r="D41" s="173"/>
      <c r="F41" s="161"/>
      <c r="G41" s="162"/>
      <c r="H41" s="161"/>
      <c r="I41" s="163"/>
      <c r="J41" s="160"/>
      <c r="K41" s="164"/>
      <c r="L41" s="161"/>
      <c r="M41" s="165"/>
      <c r="N41" s="160"/>
      <c r="O41" s="166"/>
      <c r="P41" s="170"/>
      <c r="Q41" s="171"/>
      <c r="R41" s="160"/>
      <c r="S41" s="160"/>
      <c r="T41" s="160"/>
      <c r="U41" s="166"/>
      <c r="V41" s="166"/>
      <c r="W41" s="166"/>
      <c r="X41" s="167"/>
      <c r="Y41" s="168"/>
      <c r="AA41" s="50"/>
      <c r="AB41" s="50"/>
    </row>
    <row r="42" spans="1:28" ht="24" customHeight="1" thickBot="1">
      <c r="A42" s="176">
        <v>31</v>
      </c>
      <c r="B42" s="172"/>
      <c r="C42" s="187"/>
      <c r="D42" s="173"/>
      <c r="F42" s="197">
        <v>7</v>
      </c>
      <c r="G42" s="135">
        <v>31</v>
      </c>
      <c r="H42" s="196">
        <f>Jeux!C10</f>
        <v>13</v>
      </c>
      <c r="I42" s="136" t="str">
        <f>IF(ISNA(MATCH(G42,$D$6:$D$52,0)),"",INDEX($B$6:$B$52,MATCH(G42,$D$6:$D$52,0)))</f>
        <v/>
      </c>
      <c r="J42" s="137"/>
      <c r="K42" s="63"/>
      <c r="L42" s="196">
        <f>Jeux!E10</f>
        <v>15</v>
      </c>
      <c r="M42" s="138" t="str">
        <f>+I46</f>
        <v/>
      </c>
      <c r="N42" s="137"/>
      <c r="P42" s="196">
        <f>Jeux!G10</f>
        <v>3</v>
      </c>
      <c r="Q42" s="139" t="str">
        <f>IF(N42=N43,"résultat",IF((N42&gt;N43),M42,M43))</f>
        <v>résultat</v>
      </c>
      <c r="R42" s="140"/>
      <c r="S42" s="19"/>
      <c r="T42" s="55"/>
      <c r="U42" s="49"/>
      <c r="V42" s="49"/>
      <c r="W42" s="49"/>
      <c r="X42" s="130">
        <v>1</v>
      </c>
      <c r="Y42" s="131" t="str">
        <f>IF(R42=R43,"résultat",IF((R42&gt;R43),Q42,Q43))</f>
        <v>résultat</v>
      </c>
      <c r="AA42" s="50"/>
      <c r="AB42" s="50"/>
    </row>
    <row r="43" spans="1:28" ht="24" customHeight="1" thickBot="1">
      <c r="A43" s="177">
        <v>32</v>
      </c>
      <c r="B43" s="172"/>
      <c r="C43" s="187"/>
      <c r="D43" s="173"/>
      <c r="F43" s="197"/>
      <c r="G43" s="104">
        <v>32</v>
      </c>
      <c r="H43" s="195"/>
      <c r="I43" s="107" t="str">
        <f>IF(ISNA(MATCH(G43,$D$6:$D$52,0)),"",INDEX($B$6:$B$52,MATCH(G43,$D$6:$D$52,0)))</f>
        <v/>
      </c>
      <c r="J43" s="17"/>
      <c r="K43" s="63"/>
      <c r="L43" s="195"/>
      <c r="M43" s="41" t="str">
        <f>IF(J43=J42,"résultat",IF(J45=J44,"résultat",IF((AA43=2),I44,IF((AA44=2),I42,IF((AB43=2),I45,IF((AB44=2),I43))))))</f>
        <v>résultat</v>
      </c>
      <c r="N43" s="17"/>
      <c r="P43" s="195"/>
      <c r="Q43" s="45" t="str">
        <f>+M46</f>
        <v>résultat</v>
      </c>
      <c r="R43" s="35"/>
      <c r="S43" s="19"/>
      <c r="T43" s="194">
        <f>Jeux!I10</f>
        <v>7</v>
      </c>
      <c r="U43" s="44" t="str">
        <f>IF(R42=R43,"résultat",IF((R42&lt;R43),Q42,Q43))</f>
        <v>résultat</v>
      </c>
      <c r="V43" s="33"/>
      <c r="X43" s="13">
        <v>2</v>
      </c>
      <c r="Y43" s="128" t="str">
        <f>IF(V43=V44,"résultat",IF((V43&gt;V44),U43,U44))</f>
        <v>résultat</v>
      </c>
      <c r="AA43" s="1">
        <f>IF(J42&gt;J43,1)+IF(J44&gt;J45,1)</f>
        <v>0</v>
      </c>
      <c r="AB43" s="2">
        <f>IF(J43&gt;J42,1)+IF(J45&gt;J44,1)</f>
        <v>0</v>
      </c>
    </row>
    <row r="44" spans="1:28" ht="24" customHeight="1" thickBot="1">
      <c r="A44" s="177">
        <v>33</v>
      </c>
      <c r="B44" s="172"/>
      <c r="C44" s="187"/>
      <c r="D44" s="173"/>
      <c r="F44" s="197"/>
      <c r="G44" s="104">
        <v>33</v>
      </c>
      <c r="H44" s="194">
        <f>Jeux!D10</f>
        <v>14</v>
      </c>
      <c r="I44" s="105" t="str">
        <f>IF(ISNA(MATCH(G44,$D$6:$D$52,0)),"",INDEX($B$6:$B$52,MATCH(G44,$D$6:$D$52,0)))</f>
        <v/>
      </c>
      <c r="J44" s="9"/>
      <c r="K44" s="63"/>
      <c r="L44" s="194">
        <f>Jeux!F10</f>
        <v>16</v>
      </c>
      <c r="M44" s="42" t="str">
        <f>IF(J42=J43,"résultat",IF((J42&lt;J43),I42,I43))</f>
        <v>résultat</v>
      </c>
      <c r="N44" s="9"/>
      <c r="P44" s="194">
        <f>Jeux!H10</f>
        <v>4</v>
      </c>
      <c r="Q44" s="44" t="str">
        <f>IF(N42=N43,"résultat",IF((N42&lt;N43),M42,M43))</f>
        <v>résultat</v>
      </c>
      <c r="R44" s="33"/>
      <c r="S44" s="19"/>
      <c r="T44" s="195"/>
      <c r="U44" s="47" t="str">
        <f>IF(R44=R45,"résultat",IF((R44&gt;R45),Q44,Q45))</f>
        <v>résultat</v>
      </c>
      <c r="V44" s="35"/>
      <c r="X44" s="13">
        <v>3</v>
      </c>
      <c r="Y44" s="129" t="str">
        <f>IF(V43=V44,"résultat",IF((V43&lt;V44),U43,U44))</f>
        <v>résultat</v>
      </c>
      <c r="AA44" s="3">
        <f>IF(J42&gt;J43,1)+IF(J45&gt;J44,1)</f>
        <v>0</v>
      </c>
      <c r="AB44" s="4">
        <f>IF(J43&gt;J42,1)+IF(J44&gt;J45,1)</f>
        <v>0</v>
      </c>
    </row>
    <row r="45" spans="1:28" ht="24" customHeight="1" thickBot="1">
      <c r="A45" s="177">
        <v>34</v>
      </c>
      <c r="B45" s="172"/>
      <c r="C45" s="187"/>
      <c r="D45" s="173"/>
      <c r="F45" s="197"/>
      <c r="G45" s="104">
        <v>34</v>
      </c>
      <c r="H45" s="196"/>
      <c r="I45" s="106" t="str">
        <f>IF(ISNA(MATCH(G45,$D$6:$D$52,0)),"",INDEX($B$6:$B$52,MATCH(G45,$D$6:$D$52,0)))</f>
        <v/>
      </c>
      <c r="J45" s="108"/>
      <c r="K45" s="63"/>
      <c r="L45" s="196"/>
      <c r="M45" s="43" t="str">
        <f>IF(J44=J45,"résultat",IF((J44&lt;J45),I44,I45))</f>
        <v>résultat</v>
      </c>
      <c r="N45" s="108"/>
      <c r="P45" s="195"/>
      <c r="Q45" s="46" t="str">
        <f>IF(N44=N45,"résultat",IF((N44&gt;N45),M44,M45))</f>
        <v>résultat</v>
      </c>
      <c r="R45" s="35"/>
      <c r="S45" s="19"/>
      <c r="T45" s="63"/>
      <c r="U45" s="48"/>
      <c r="V45"/>
      <c r="X45" s="13">
        <v>4</v>
      </c>
      <c r="Y45" s="129" t="str">
        <f>IF(R44=R45,"résultat",IF((R44&lt;R45),Q44,Q45))</f>
        <v>résultat</v>
      </c>
      <c r="AA45" s="50"/>
      <c r="AB45" s="50"/>
    </row>
    <row r="46" spans="1:28" ht="24" customHeight="1" thickBot="1">
      <c r="A46" s="179">
        <v>35</v>
      </c>
      <c r="B46" s="172"/>
      <c r="C46" s="187"/>
      <c r="D46" s="173"/>
      <c r="F46" s="197"/>
      <c r="G46" s="143">
        <v>35</v>
      </c>
      <c r="H46" s="112" t="s">
        <v>20</v>
      </c>
      <c r="I46" s="144" t="str">
        <f>IF(ISNA(MATCH(G46,$D$6:$D$52,0)),"",INDEX($B$6:$B$52,MATCH(G46,$D$6:$D$52,0)))</f>
        <v/>
      </c>
      <c r="J46" s="145"/>
      <c r="K46" s="63"/>
      <c r="L46" s="112" t="s">
        <v>20</v>
      </c>
      <c r="M46" s="146" t="str">
        <f>IF((J43=J42),"résultat",IF((J45=J44),"résultat",IF((AA43=2),I42,IF((AB43=2),I43,IF((AA44=2),I45,IF((AB44=2),I44))))))</f>
        <v>résultat</v>
      </c>
      <c r="N46" s="159"/>
      <c r="O46" s="134"/>
      <c r="P46" s="169"/>
      <c r="Q46" s="48"/>
      <c r="R46" s="28"/>
      <c r="S46" s="19"/>
      <c r="U46" s="48"/>
      <c r="V46" s="48"/>
      <c r="W46" s="48"/>
      <c r="X46" s="149">
        <v>5</v>
      </c>
      <c r="Y46" s="150" t="str">
        <f>IF(N44=N45,"résultat",IF((N44&lt;N45),M44,M45))</f>
        <v>résultat</v>
      </c>
      <c r="AA46" s="50"/>
      <c r="AB46" s="50"/>
    </row>
    <row r="47" spans="1:28" ht="9.75" customHeight="1" thickBot="1">
      <c r="A47" s="181"/>
      <c r="B47" s="172"/>
      <c r="C47" s="187"/>
      <c r="D47" s="173"/>
      <c r="F47" s="161"/>
      <c r="G47" s="162"/>
      <c r="H47" s="161"/>
      <c r="I47" s="163"/>
      <c r="J47" s="160"/>
      <c r="K47" s="164"/>
      <c r="L47" s="161"/>
      <c r="M47" s="165"/>
      <c r="N47" s="160"/>
      <c r="O47" s="166"/>
      <c r="P47" s="170"/>
      <c r="Q47" s="171"/>
      <c r="R47" s="160"/>
      <c r="S47" s="160"/>
      <c r="T47" s="160"/>
      <c r="U47" s="171"/>
      <c r="V47" s="171"/>
      <c r="W47" s="171"/>
      <c r="X47" s="167"/>
      <c r="Y47" s="168"/>
      <c r="AA47" s="50"/>
      <c r="AB47" s="50"/>
    </row>
    <row r="48" spans="1:28" ht="24" customHeight="1" thickBot="1">
      <c r="A48" s="176">
        <v>36</v>
      </c>
      <c r="B48" s="172"/>
      <c r="C48" s="187"/>
      <c r="D48" s="173"/>
      <c r="F48" s="197">
        <v>8</v>
      </c>
      <c r="G48" s="135">
        <v>36</v>
      </c>
      <c r="H48" s="196">
        <f>Jeux!C11</f>
        <v>15</v>
      </c>
      <c r="I48" s="136" t="str">
        <f>IF(ISNA(MATCH(G48,$D$6:$D$52,0)),"",INDEX($B$6:$B$52,MATCH(G48,$D$6:$D$52,0)))</f>
        <v/>
      </c>
      <c r="J48" s="137"/>
      <c r="K48" s="63"/>
      <c r="L48" s="196">
        <f>Jeux!E11</f>
        <v>9</v>
      </c>
      <c r="M48" s="138" t="str">
        <f>+I52</f>
        <v/>
      </c>
      <c r="N48" s="137"/>
      <c r="P48" s="196">
        <f>Jeux!G11</f>
        <v>5</v>
      </c>
      <c r="Q48" s="139" t="str">
        <f>IF(N48=N49,"résultat",IF((N48&gt;N49),M48,M49))</f>
        <v>résultat</v>
      </c>
      <c r="R48" s="140"/>
      <c r="S48" s="19"/>
      <c r="T48" s="55"/>
      <c r="U48" s="49"/>
      <c r="V48"/>
      <c r="W48"/>
      <c r="X48" s="130">
        <v>1</v>
      </c>
      <c r="Y48" s="131" t="str">
        <f>IF(R48=R49,"résultat",IF((R48&gt;R49),Q48,Q49))</f>
        <v>résultat</v>
      </c>
      <c r="AA48" s="50"/>
      <c r="AB48" s="50"/>
    </row>
    <row r="49" spans="1:28" ht="24" customHeight="1" thickBot="1">
      <c r="A49" s="177">
        <v>37</v>
      </c>
      <c r="B49" s="172"/>
      <c r="C49" s="187"/>
      <c r="D49" s="173"/>
      <c r="F49" s="197"/>
      <c r="G49" s="104">
        <v>37</v>
      </c>
      <c r="H49" s="195"/>
      <c r="I49" s="107" t="str">
        <f>IF(ISNA(MATCH(G49,$D$6:$D$52,0)),"",INDEX($B$6:$B$52,MATCH(G49,$D$6:$D$52,0)))</f>
        <v/>
      </c>
      <c r="J49" s="17"/>
      <c r="K49" s="63"/>
      <c r="L49" s="195"/>
      <c r="M49" s="41" t="str">
        <f>IF(J49=J48,"résultat",IF(J51=J50,"résultat",IF((AA49=2),I50,IF((AA50=2),I48,IF((AB49=2),I51,IF((AB50=2),I49))))))</f>
        <v>résultat</v>
      </c>
      <c r="N49" s="17"/>
      <c r="P49" s="195"/>
      <c r="Q49" s="96" t="str">
        <f>+M52</f>
        <v>résultat</v>
      </c>
      <c r="R49" s="97"/>
      <c r="S49" s="19"/>
      <c r="T49" s="194">
        <f>Jeux!I11</f>
        <v>8</v>
      </c>
      <c r="U49" s="44" t="str">
        <f>IF(R48=R49,"résultat",IF((R48&lt;R49),Q48,Q49))</f>
        <v>résultat</v>
      </c>
      <c r="V49" s="33"/>
      <c r="X49" s="13">
        <v>2</v>
      </c>
      <c r="Y49" s="128" t="str">
        <f>IF(V49=V50,"résultat",IF((V49&gt;V50),U49,U50))</f>
        <v>résultat</v>
      </c>
      <c r="AA49" s="1">
        <f>IF(J48&gt;J49,1)+IF(J50&gt;J51,1)</f>
        <v>0</v>
      </c>
      <c r="AB49" s="2">
        <f>IF(J49&gt;J48,1)+IF(J51&gt;J50,1)</f>
        <v>0</v>
      </c>
    </row>
    <row r="50" spans="1:28" ht="24" customHeight="1" thickBot="1">
      <c r="A50" s="177">
        <v>38</v>
      </c>
      <c r="B50" s="172"/>
      <c r="C50" s="187"/>
      <c r="D50" s="173"/>
      <c r="F50" s="197"/>
      <c r="G50" s="104">
        <v>38</v>
      </c>
      <c r="H50" s="194">
        <f>Jeux!D11</f>
        <v>16</v>
      </c>
      <c r="I50" s="105" t="str">
        <f>IF(ISNA(MATCH(G50,$D$6:$D$52,0)),"",INDEX($B$6:$B$52,MATCH(G50,$D$6:$D$52,0)))</f>
        <v/>
      </c>
      <c r="J50" s="9"/>
      <c r="K50" s="63"/>
      <c r="L50" s="194">
        <f>Jeux!F11</f>
        <v>10</v>
      </c>
      <c r="M50" s="42" t="str">
        <f>IF(J48=J49,"résultat",IF((J48&lt;J49),I48,I49))</f>
        <v>résultat</v>
      </c>
      <c r="N50" s="9"/>
      <c r="P50" s="194">
        <f>Jeux!H11</f>
        <v>6</v>
      </c>
      <c r="Q50" s="44" t="str">
        <f>IF(N48=N49,"résultat",IF((N48&lt;N49),M48,M49))</f>
        <v>résultat</v>
      </c>
      <c r="R50" s="33"/>
      <c r="S50" s="19"/>
      <c r="T50" s="195"/>
      <c r="U50" s="47" t="str">
        <f>IF(R50=R51,"résultat",IF((R50&gt;R51),Q50,Q51))</f>
        <v>résultat</v>
      </c>
      <c r="V50" s="35"/>
      <c r="X50" s="13">
        <v>3</v>
      </c>
      <c r="Y50" s="129" t="str">
        <f>IF(V49=V50,"résultat",IF((V49&lt;V50),U49,U50))</f>
        <v>résultat</v>
      </c>
      <c r="AA50" s="3">
        <f>IF(J48&gt;J49,1)+IF(J51&gt;J50,1)</f>
        <v>0</v>
      </c>
      <c r="AB50" s="4">
        <f>IF(J49&gt;J48,1)+IF(J50&gt;J51,1)</f>
        <v>0</v>
      </c>
    </row>
    <row r="51" spans="1:28" ht="24" customHeight="1" thickBot="1">
      <c r="A51" s="177">
        <v>39</v>
      </c>
      <c r="B51" s="172"/>
      <c r="C51" s="187"/>
      <c r="D51" s="173"/>
      <c r="F51" s="197"/>
      <c r="G51" s="104">
        <v>39</v>
      </c>
      <c r="H51" s="196"/>
      <c r="I51" s="106" t="str">
        <f>IF(ISNA(MATCH(G51,$D$6:$D$52,0)),"",INDEX($B$6:$B$52,MATCH(G51,$D$6:$D$52,0)))</f>
        <v/>
      </c>
      <c r="J51" s="108"/>
      <c r="K51" s="63"/>
      <c r="L51" s="196"/>
      <c r="M51" s="43" t="str">
        <f>IF(J50=J51,"résultat",IF((J50&lt;J51),I50,I51))</f>
        <v>résultat</v>
      </c>
      <c r="N51" s="108"/>
      <c r="P51" s="195"/>
      <c r="Q51" s="46" t="str">
        <f>IF(N50=N51,"résultat",IF((N50&gt;N51),M50,M51))</f>
        <v>résultat</v>
      </c>
      <c r="R51" s="35"/>
      <c r="S51" s="19"/>
      <c r="T51" s="63"/>
      <c r="U51" s="63"/>
      <c r="V51"/>
      <c r="X51" s="13">
        <v>4</v>
      </c>
      <c r="Y51" s="129" t="str">
        <f>IF(R50=R51,"résultat",IF((R50&lt;R51),Q50,Q51))</f>
        <v>résultat</v>
      </c>
    </row>
    <row r="52" spans="1:28" ht="24" customHeight="1" thickBot="1">
      <c r="A52" s="182">
        <v>40</v>
      </c>
      <c r="B52" s="174"/>
      <c r="C52" s="189"/>
      <c r="D52" s="175"/>
      <c r="F52" s="198"/>
      <c r="G52" s="81">
        <v>40</v>
      </c>
      <c r="H52" s="77" t="s">
        <v>20</v>
      </c>
      <c r="I52" s="67" t="str">
        <f>IF(ISNA(MATCH(G52,$D$6:$D$52,0)),"",INDEX($B$6:$B$52,MATCH(G52,$D$6:$D$52,0)))</f>
        <v/>
      </c>
      <c r="J52" s="68"/>
      <c r="K52" s="75"/>
      <c r="L52" s="77" t="s">
        <v>20</v>
      </c>
      <c r="M52" s="69" t="str">
        <f>IF((J49=J48),"résultat",IF((J51=J50),"résultat",IF((AA49=2),I48,IF((AB49=2),I49,IF((AA50=2),I51,IF((AB50=2),I50))))))</f>
        <v>résultat</v>
      </c>
      <c r="N52" s="72"/>
      <c r="O52" s="84"/>
      <c r="P52" s="76"/>
      <c r="Q52" s="73"/>
      <c r="R52" s="70"/>
      <c r="S52" s="71"/>
      <c r="T52" s="74"/>
      <c r="U52" s="71"/>
      <c r="V52" s="71"/>
      <c r="W52" s="71"/>
      <c r="X52" s="125">
        <v>5</v>
      </c>
      <c r="Y52" s="126" t="str">
        <f>IF(N50=N51,"résultat",IF((N50&lt;N51),M50,M51))</f>
        <v>résultat</v>
      </c>
    </row>
    <row r="53" spans="1:28" ht="24" customHeight="1">
      <c r="M53" s="27"/>
      <c r="S53" s="19"/>
      <c r="U53" s="31"/>
      <c r="V53" s="31"/>
      <c r="W53" s="31"/>
    </row>
    <row r="54" spans="1:28" ht="24" customHeight="1">
      <c r="I54" s="85" t="s">
        <v>33</v>
      </c>
      <c r="M54" s="27"/>
    </row>
    <row r="55" spans="1:28" ht="24" customHeight="1">
      <c r="M55" s="27"/>
    </row>
  </sheetData>
  <sheetProtection password="CFC3" sheet="1" objects="1" scenarios="1" formatCells="0" formatColumns="0" formatRows="0" insertColumns="0" insertRows="0" insertHyperlinks="0" deleteColumns="0" deleteRows="0" sort="0"/>
  <mergeCells count="74">
    <mergeCell ref="T1:V1"/>
    <mergeCell ref="T4:V4"/>
    <mergeCell ref="H4:J4"/>
    <mergeCell ref="L4:N4"/>
    <mergeCell ref="P4:R4"/>
    <mergeCell ref="H2:I2"/>
    <mergeCell ref="J2:N2"/>
    <mergeCell ref="H1:I1"/>
    <mergeCell ref="J1:N1"/>
    <mergeCell ref="S2:U2"/>
    <mergeCell ref="F12:F16"/>
    <mergeCell ref="H12:H13"/>
    <mergeCell ref="L12:L13"/>
    <mergeCell ref="P12:P13"/>
    <mergeCell ref="T7:T8"/>
    <mergeCell ref="F6:F10"/>
    <mergeCell ref="H6:H7"/>
    <mergeCell ref="L6:L7"/>
    <mergeCell ref="P6:P7"/>
    <mergeCell ref="H8:H9"/>
    <mergeCell ref="L8:L9"/>
    <mergeCell ref="P8:P9"/>
    <mergeCell ref="F24:F28"/>
    <mergeCell ref="H24:H25"/>
    <mergeCell ref="L24:L25"/>
    <mergeCell ref="P24:P25"/>
    <mergeCell ref="F18:F22"/>
    <mergeCell ref="H18:H19"/>
    <mergeCell ref="L18:L19"/>
    <mergeCell ref="P18:P19"/>
    <mergeCell ref="L20:L21"/>
    <mergeCell ref="P20:P21"/>
    <mergeCell ref="H20:H21"/>
    <mergeCell ref="F30:F34"/>
    <mergeCell ref="H30:H31"/>
    <mergeCell ref="L30:L31"/>
    <mergeCell ref="P30:P31"/>
    <mergeCell ref="T37:T38"/>
    <mergeCell ref="H38:H39"/>
    <mergeCell ref="L38:L39"/>
    <mergeCell ref="P38:P39"/>
    <mergeCell ref="F36:F40"/>
    <mergeCell ref="H36:H37"/>
    <mergeCell ref="L36:L37"/>
    <mergeCell ref="P36:P37"/>
    <mergeCell ref="T31:T32"/>
    <mergeCell ref="H32:H33"/>
    <mergeCell ref="L32:L33"/>
    <mergeCell ref="P32:P33"/>
    <mergeCell ref="F48:F52"/>
    <mergeCell ref="H48:H49"/>
    <mergeCell ref="L48:L49"/>
    <mergeCell ref="P48:P49"/>
    <mergeCell ref="T43:T44"/>
    <mergeCell ref="H44:H45"/>
    <mergeCell ref="L44:L45"/>
    <mergeCell ref="P44:P45"/>
    <mergeCell ref="F42:F46"/>
    <mergeCell ref="H42:H43"/>
    <mergeCell ref="L42:L43"/>
    <mergeCell ref="P42:P43"/>
    <mergeCell ref="T49:T50"/>
    <mergeCell ref="H50:H51"/>
    <mergeCell ref="L50:L51"/>
    <mergeCell ref="P50:P51"/>
    <mergeCell ref="T25:T26"/>
    <mergeCell ref="H26:H27"/>
    <mergeCell ref="L26:L27"/>
    <mergeCell ref="P26:P27"/>
    <mergeCell ref="T13:T14"/>
    <mergeCell ref="H14:H15"/>
    <mergeCell ref="L14:L15"/>
    <mergeCell ref="P14:P15"/>
    <mergeCell ref="T19:T20"/>
  </mergeCells>
  <phoneticPr fontId="0" type="noConversion"/>
  <conditionalFormatting sqref="V7:V8">
    <cfRule type="duplicateValues" dxfId="80" priority="82"/>
    <cfRule type="iconSet" priority="113">
      <iconSet>
        <cfvo type="percent" val="0"/>
        <cfvo type="percent" val="12"/>
        <cfvo type="percent" val="13"/>
      </iconSet>
    </cfRule>
  </conditionalFormatting>
  <conditionalFormatting sqref="R6:R7">
    <cfRule type="duplicateValues" dxfId="79" priority="90"/>
    <cfRule type="iconSet" priority="112">
      <iconSet>
        <cfvo type="percent" val="0"/>
        <cfvo type="percent" val="12"/>
        <cfvo type="percent" val="13"/>
      </iconSet>
    </cfRule>
  </conditionalFormatting>
  <conditionalFormatting sqref="R8:R9">
    <cfRule type="duplicateValues" dxfId="78" priority="89"/>
    <cfRule type="iconSet" priority="111">
      <iconSet>
        <cfvo type="percent" val="0"/>
        <cfvo type="percent" val="12"/>
        <cfvo type="percent" val="13"/>
      </iconSet>
    </cfRule>
  </conditionalFormatting>
  <conditionalFormatting sqref="V13:V14">
    <cfRule type="duplicateValues" dxfId="77" priority="81"/>
    <cfRule type="iconSet" priority="110">
      <iconSet>
        <cfvo type="percent" val="0"/>
        <cfvo type="percent" val="12"/>
        <cfvo type="percent" val="13"/>
      </iconSet>
    </cfRule>
  </conditionalFormatting>
  <conditionalFormatting sqref="R12:R13">
    <cfRule type="duplicateValues" dxfId="76" priority="88"/>
    <cfRule type="iconSet" priority="109">
      <iconSet>
        <cfvo type="percent" val="0"/>
        <cfvo type="percent" val="12"/>
        <cfvo type="percent" val="13"/>
      </iconSet>
    </cfRule>
  </conditionalFormatting>
  <conditionalFormatting sqref="R14:R15">
    <cfRule type="duplicateValues" dxfId="75" priority="87"/>
    <cfRule type="iconSet" priority="108">
      <iconSet>
        <cfvo type="percent" val="0"/>
        <cfvo type="percent" val="12"/>
        <cfvo type="percent" val="13"/>
      </iconSet>
    </cfRule>
  </conditionalFormatting>
  <conditionalFormatting sqref="R18:R19">
    <cfRule type="duplicateValues" dxfId="74" priority="86"/>
    <cfRule type="iconSet" priority="107">
      <iconSet>
        <cfvo type="percent" val="0"/>
        <cfvo type="percent" val="12"/>
        <cfvo type="percent" val="13"/>
      </iconSet>
    </cfRule>
  </conditionalFormatting>
  <conditionalFormatting sqref="R20:R21">
    <cfRule type="duplicateValues" dxfId="73" priority="85"/>
    <cfRule type="iconSet" priority="106">
      <iconSet>
        <cfvo type="percent" val="0"/>
        <cfvo type="percent" val="12"/>
        <cfvo type="percent" val="13"/>
      </iconSet>
    </cfRule>
  </conditionalFormatting>
  <conditionalFormatting sqref="R24:R25">
    <cfRule type="duplicateValues" dxfId="72" priority="84"/>
    <cfRule type="iconSet" priority="105">
      <iconSet>
        <cfvo type="percent" val="0"/>
        <cfvo type="percent" val="12"/>
        <cfvo type="percent" val="13"/>
      </iconSet>
    </cfRule>
  </conditionalFormatting>
  <conditionalFormatting sqref="R26:R27">
    <cfRule type="duplicateValues" dxfId="71" priority="83"/>
    <cfRule type="iconSet" priority="104">
      <iconSet>
        <cfvo type="percent" val="0"/>
        <cfvo type="percent" val="12"/>
        <cfvo type="percent" val="13"/>
      </iconSet>
    </cfRule>
  </conditionalFormatting>
  <conditionalFormatting sqref="V19:V20">
    <cfRule type="duplicateValues" dxfId="70" priority="80"/>
    <cfRule type="iconSet" priority="103">
      <iconSet>
        <cfvo type="percent" val="0"/>
        <cfvo type="percent" val="12"/>
        <cfvo type="percent" val="13"/>
      </iconSet>
    </cfRule>
  </conditionalFormatting>
  <conditionalFormatting sqref="V31:V32">
    <cfRule type="duplicateValues" dxfId="69" priority="70"/>
    <cfRule type="iconSet" priority="102">
      <iconSet>
        <cfvo type="percent" val="0"/>
        <cfvo type="percent" val="12"/>
        <cfvo type="percent" val="13"/>
      </iconSet>
    </cfRule>
  </conditionalFormatting>
  <conditionalFormatting sqref="R32:R33">
    <cfRule type="duplicateValues" dxfId="68" priority="77"/>
    <cfRule type="iconSet" priority="101">
      <iconSet>
        <cfvo type="percent" val="0"/>
        <cfvo type="percent" val="12"/>
        <cfvo type="percent" val="13"/>
      </iconSet>
    </cfRule>
  </conditionalFormatting>
  <conditionalFormatting sqref="R38:R39">
    <cfRule type="duplicateValues" dxfId="67" priority="75"/>
    <cfRule type="iconSet" priority="100">
      <iconSet>
        <cfvo type="percent" val="0"/>
        <cfvo type="percent" val="12"/>
        <cfvo type="percent" val="13"/>
      </iconSet>
    </cfRule>
  </conditionalFormatting>
  <conditionalFormatting sqref="R42:R43">
    <cfRule type="duplicateValues" dxfId="66" priority="74"/>
    <cfRule type="iconSet" priority="99">
      <iconSet>
        <cfvo type="percent" val="0"/>
        <cfvo type="percent" val="12"/>
        <cfvo type="percent" val="13"/>
      </iconSet>
    </cfRule>
  </conditionalFormatting>
  <conditionalFormatting sqref="R50:R51">
    <cfRule type="duplicateValues" dxfId="65" priority="71"/>
    <cfRule type="iconSet" priority="98">
      <iconSet>
        <cfvo type="percent" val="0"/>
        <cfvo type="percent" val="12"/>
        <cfvo type="percent" val="13"/>
      </iconSet>
    </cfRule>
  </conditionalFormatting>
  <conditionalFormatting sqref="V25:V26">
    <cfRule type="duplicateValues" dxfId="64" priority="79"/>
    <cfRule type="iconSet" priority="97">
      <iconSet>
        <cfvo type="percent" val="0"/>
        <cfvo type="percent" val="12"/>
        <cfvo type="percent" val="13"/>
      </iconSet>
    </cfRule>
  </conditionalFormatting>
  <conditionalFormatting sqref="V37:V38">
    <cfRule type="duplicateValues" dxfId="63" priority="69"/>
    <cfRule type="iconSet" priority="96">
      <iconSet>
        <cfvo type="percent" val="0"/>
        <cfvo type="percent" val="12"/>
        <cfvo type="percent" val="13"/>
      </iconSet>
    </cfRule>
  </conditionalFormatting>
  <conditionalFormatting sqref="V43:V44">
    <cfRule type="duplicateValues" dxfId="62" priority="68"/>
    <cfRule type="iconSet" priority="95">
      <iconSet>
        <cfvo type="percent" val="0"/>
        <cfvo type="percent" val="12"/>
        <cfvo type="percent" val="13"/>
      </iconSet>
    </cfRule>
  </conditionalFormatting>
  <conditionalFormatting sqref="V49:V50">
    <cfRule type="duplicateValues" dxfId="61" priority="67"/>
    <cfRule type="iconSet" priority="94">
      <iconSet>
        <cfvo type="percent" val="0"/>
        <cfvo type="percent" val="12"/>
        <cfvo type="percent" val="13"/>
      </iconSet>
    </cfRule>
  </conditionalFormatting>
  <conditionalFormatting sqref="R48:R49">
    <cfRule type="duplicateValues" dxfId="60" priority="72"/>
    <cfRule type="iconSet" priority="93">
      <iconSet>
        <cfvo type="percent" val="0"/>
        <cfvo type="percent" val="12"/>
        <cfvo type="percent" val="13"/>
      </iconSet>
    </cfRule>
  </conditionalFormatting>
  <conditionalFormatting sqref="R36:R37">
    <cfRule type="duplicateValues" dxfId="59" priority="76"/>
    <cfRule type="iconSet" priority="92">
      <iconSet>
        <cfvo type="percent" val="0"/>
        <cfvo type="percent" val="12"/>
        <cfvo type="percent" val="13"/>
      </iconSet>
    </cfRule>
  </conditionalFormatting>
  <conditionalFormatting sqref="R30:R31">
    <cfRule type="duplicateValues" dxfId="58" priority="78"/>
    <cfRule type="iconSet" priority="91">
      <iconSet>
        <cfvo type="percent" val="0"/>
        <cfvo type="percent" val="12"/>
        <cfvo type="percent" val="13"/>
      </iconSet>
    </cfRule>
  </conditionalFormatting>
  <conditionalFormatting sqref="R44:R45">
    <cfRule type="duplicateValues" dxfId="57" priority="73"/>
  </conditionalFormatting>
  <conditionalFormatting sqref="R44:R45">
    <cfRule type="duplicateValues" dxfId="56" priority="65"/>
    <cfRule type="iconSet" priority="66">
      <iconSet>
        <cfvo type="percent" val="0"/>
        <cfvo type="percent" val="12"/>
        <cfvo type="percent" val="13"/>
      </iconSet>
    </cfRule>
  </conditionalFormatting>
  <conditionalFormatting sqref="J6:J7">
    <cfRule type="iconSet" priority="63">
      <iconSet>
        <cfvo type="percent" val="0"/>
        <cfvo type="percent" val="12"/>
        <cfvo type="percent" val="13"/>
      </iconSet>
    </cfRule>
    <cfRule type="duplicateValues" dxfId="55" priority="64"/>
  </conditionalFormatting>
  <conditionalFormatting sqref="J8:J9">
    <cfRule type="iconSet" priority="61">
      <iconSet>
        <cfvo type="percent" val="0"/>
        <cfvo type="percent" val="12"/>
        <cfvo type="percent" val="13"/>
      </iconSet>
    </cfRule>
    <cfRule type="duplicateValues" dxfId="54" priority="62"/>
  </conditionalFormatting>
  <conditionalFormatting sqref="J12:J13">
    <cfRule type="iconSet" priority="59">
      <iconSet>
        <cfvo type="percent" val="0"/>
        <cfvo type="percent" val="12"/>
        <cfvo type="percent" val="13"/>
      </iconSet>
    </cfRule>
    <cfRule type="duplicateValues" dxfId="53" priority="60"/>
  </conditionalFormatting>
  <conditionalFormatting sqref="J14:J15">
    <cfRule type="iconSet" priority="57">
      <iconSet>
        <cfvo type="percent" val="0"/>
        <cfvo type="percent" val="12"/>
        <cfvo type="percent" val="13"/>
      </iconSet>
    </cfRule>
    <cfRule type="duplicateValues" dxfId="52" priority="58"/>
  </conditionalFormatting>
  <conditionalFormatting sqref="J18:J19">
    <cfRule type="iconSet" priority="55">
      <iconSet>
        <cfvo type="percent" val="0"/>
        <cfvo type="percent" val="12"/>
        <cfvo type="percent" val="13"/>
      </iconSet>
    </cfRule>
    <cfRule type="duplicateValues" dxfId="51" priority="56"/>
  </conditionalFormatting>
  <conditionalFormatting sqref="J20:J21">
    <cfRule type="iconSet" priority="53">
      <iconSet>
        <cfvo type="percent" val="0"/>
        <cfvo type="percent" val="12"/>
        <cfvo type="percent" val="13"/>
      </iconSet>
    </cfRule>
    <cfRule type="duplicateValues" dxfId="50" priority="54"/>
  </conditionalFormatting>
  <conditionalFormatting sqref="J24:J25">
    <cfRule type="iconSet" priority="51">
      <iconSet>
        <cfvo type="percent" val="0"/>
        <cfvo type="percent" val="12"/>
        <cfvo type="percent" val="13"/>
      </iconSet>
    </cfRule>
    <cfRule type="duplicateValues" dxfId="49" priority="52"/>
  </conditionalFormatting>
  <conditionalFormatting sqref="J26:J27">
    <cfRule type="iconSet" priority="49">
      <iconSet>
        <cfvo type="percent" val="0"/>
        <cfvo type="percent" val="12"/>
        <cfvo type="percent" val="13"/>
      </iconSet>
    </cfRule>
    <cfRule type="duplicateValues" dxfId="48" priority="50"/>
  </conditionalFormatting>
  <conditionalFormatting sqref="J30:J31">
    <cfRule type="iconSet" priority="47">
      <iconSet>
        <cfvo type="percent" val="0"/>
        <cfvo type="percent" val="12"/>
        <cfvo type="percent" val="13"/>
      </iconSet>
    </cfRule>
    <cfRule type="duplicateValues" dxfId="47" priority="48"/>
  </conditionalFormatting>
  <conditionalFormatting sqref="J32:J33">
    <cfRule type="iconSet" priority="45">
      <iconSet>
        <cfvo type="percent" val="0"/>
        <cfvo type="percent" val="12"/>
        <cfvo type="percent" val="13"/>
      </iconSet>
    </cfRule>
    <cfRule type="duplicateValues" dxfId="46" priority="46"/>
  </conditionalFormatting>
  <conditionalFormatting sqref="N6:N7">
    <cfRule type="iconSet" priority="43">
      <iconSet>
        <cfvo type="percent" val="0"/>
        <cfvo type="percent" val="12"/>
        <cfvo type="percent" val="13"/>
      </iconSet>
    </cfRule>
    <cfRule type="duplicateValues" dxfId="45" priority="44"/>
  </conditionalFormatting>
  <conditionalFormatting sqref="N8:N9">
    <cfRule type="iconSet" priority="41">
      <iconSet>
        <cfvo type="percent" val="0"/>
        <cfvo type="percent" val="12"/>
        <cfvo type="percent" val="13"/>
      </iconSet>
    </cfRule>
    <cfRule type="duplicateValues" dxfId="44" priority="42"/>
  </conditionalFormatting>
  <conditionalFormatting sqref="N12:N13">
    <cfRule type="iconSet" priority="39">
      <iconSet>
        <cfvo type="percent" val="0"/>
        <cfvo type="percent" val="12"/>
        <cfvo type="percent" val="13"/>
      </iconSet>
    </cfRule>
    <cfRule type="duplicateValues" dxfId="43" priority="40"/>
  </conditionalFormatting>
  <conditionalFormatting sqref="N14:N15">
    <cfRule type="iconSet" priority="37">
      <iconSet>
        <cfvo type="percent" val="0"/>
        <cfvo type="percent" val="12"/>
        <cfvo type="percent" val="13"/>
      </iconSet>
    </cfRule>
    <cfRule type="duplicateValues" dxfId="42" priority="38"/>
  </conditionalFormatting>
  <conditionalFormatting sqref="N18:N19">
    <cfRule type="iconSet" priority="35">
      <iconSet>
        <cfvo type="percent" val="0"/>
        <cfvo type="percent" val="12"/>
        <cfvo type="percent" val="13"/>
      </iconSet>
    </cfRule>
    <cfRule type="duplicateValues" dxfId="41" priority="36"/>
  </conditionalFormatting>
  <conditionalFormatting sqref="N20:N21">
    <cfRule type="iconSet" priority="33">
      <iconSet>
        <cfvo type="percent" val="0"/>
        <cfvo type="percent" val="12"/>
        <cfvo type="percent" val="13"/>
      </iconSet>
    </cfRule>
    <cfRule type="duplicateValues" dxfId="40" priority="34"/>
  </conditionalFormatting>
  <conditionalFormatting sqref="N24:N25">
    <cfRule type="iconSet" priority="31">
      <iconSet>
        <cfvo type="percent" val="0"/>
        <cfvo type="percent" val="12"/>
        <cfvo type="percent" val="13"/>
      </iconSet>
    </cfRule>
    <cfRule type="duplicateValues" dxfId="39" priority="32"/>
  </conditionalFormatting>
  <conditionalFormatting sqref="N26:N27">
    <cfRule type="iconSet" priority="29">
      <iconSet>
        <cfvo type="percent" val="0"/>
        <cfvo type="percent" val="12"/>
        <cfvo type="percent" val="13"/>
      </iconSet>
    </cfRule>
    <cfRule type="duplicateValues" dxfId="38" priority="30"/>
  </conditionalFormatting>
  <conditionalFormatting sqref="N30:N31">
    <cfRule type="iconSet" priority="27">
      <iconSet>
        <cfvo type="percent" val="0"/>
        <cfvo type="percent" val="12"/>
        <cfvo type="percent" val="13"/>
      </iconSet>
    </cfRule>
    <cfRule type="duplicateValues" dxfId="37" priority="28"/>
  </conditionalFormatting>
  <conditionalFormatting sqref="N32:N33">
    <cfRule type="iconSet" priority="25">
      <iconSet>
        <cfvo type="percent" val="0"/>
        <cfvo type="percent" val="12"/>
        <cfvo type="percent" val="13"/>
      </iconSet>
    </cfRule>
    <cfRule type="duplicateValues" dxfId="36" priority="26"/>
  </conditionalFormatting>
  <conditionalFormatting sqref="J36:J37">
    <cfRule type="iconSet" priority="23">
      <iconSet>
        <cfvo type="percent" val="0"/>
        <cfvo type="percent" val="12"/>
        <cfvo type="percent" val="13"/>
      </iconSet>
    </cfRule>
    <cfRule type="duplicateValues" dxfId="35" priority="24"/>
  </conditionalFormatting>
  <conditionalFormatting sqref="J38:J39">
    <cfRule type="iconSet" priority="21">
      <iconSet>
        <cfvo type="percent" val="0"/>
        <cfvo type="percent" val="12"/>
        <cfvo type="percent" val="13"/>
      </iconSet>
    </cfRule>
    <cfRule type="duplicateValues" dxfId="34" priority="22"/>
  </conditionalFormatting>
  <conditionalFormatting sqref="N36:N37">
    <cfRule type="iconSet" priority="19">
      <iconSet>
        <cfvo type="percent" val="0"/>
        <cfvo type="percent" val="12"/>
        <cfvo type="percent" val="13"/>
      </iconSet>
    </cfRule>
    <cfRule type="duplicateValues" dxfId="33" priority="20"/>
  </conditionalFormatting>
  <conditionalFormatting sqref="N38:N39">
    <cfRule type="iconSet" priority="17">
      <iconSet>
        <cfvo type="percent" val="0"/>
        <cfvo type="percent" val="12"/>
        <cfvo type="percent" val="13"/>
      </iconSet>
    </cfRule>
    <cfRule type="duplicateValues" dxfId="32" priority="18"/>
  </conditionalFormatting>
  <conditionalFormatting sqref="J42:J43">
    <cfRule type="iconSet" priority="15">
      <iconSet>
        <cfvo type="percent" val="0"/>
        <cfvo type="percent" val="12"/>
        <cfvo type="percent" val="13"/>
      </iconSet>
    </cfRule>
    <cfRule type="duplicateValues" dxfId="31" priority="16"/>
  </conditionalFormatting>
  <conditionalFormatting sqref="J44:J45">
    <cfRule type="iconSet" priority="13">
      <iconSet>
        <cfvo type="percent" val="0"/>
        <cfvo type="percent" val="12"/>
        <cfvo type="percent" val="13"/>
      </iconSet>
    </cfRule>
    <cfRule type="duplicateValues" dxfId="30" priority="14"/>
  </conditionalFormatting>
  <conditionalFormatting sqref="N42:N43">
    <cfRule type="iconSet" priority="11">
      <iconSet>
        <cfvo type="percent" val="0"/>
        <cfvo type="percent" val="12"/>
        <cfvo type="percent" val="13"/>
      </iconSet>
    </cfRule>
    <cfRule type="duplicateValues" dxfId="29" priority="12"/>
  </conditionalFormatting>
  <conditionalFormatting sqref="N44:N45">
    <cfRule type="iconSet" priority="9">
      <iconSet>
        <cfvo type="percent" val="0"/>
        <cfvo type="percent" val="12"/>
        <cfvo type="percent" val="13"/>
      </iconSet>
    </cfRule>
    <cfRule type="duplicateValues" dxfId="28" priority="10"/>
  </conditionalFormatting>
  <conditionalFormatting sqref="J48:J49">
    <cfRule type="iconSet" priority="7">
      <iconSet>
        <cfvo type="percent" val="0"/>
        <cfvo type="percent" val="12"/>
        <cfvo type="percent" val="13"/>
      </iconSet>
    </cfRule>
    <cfRule type="duplicateValues" dxfId="27" priority="8"/>
  </conditionalFormatting>
  <conditionalFormatting sqref="J50:J51">
    <cfRule type="iconSet" priority="5">
      <iconSet>
        <cfvo type="percent" val="0"/>
        <cfvo type="percent" val="12"/>
        <cfvo type="percent" val="13"/>
      </iconSet>
    </cfRule>
    <cfRule type="duplicateValues" dxfId="26" priority="6"/>
  </conditionalFormatting>
  <conditionalFormatting sqref="N48:N49">
    <cfRule type="iconSet" priority="3">
      <iconSet>
        <cfvo type="percent" val="0"/>
        <cfvo type="percent" val="12"/>
        <cfvo type="percent" val="13"/>
      </iconSet>
    </cfRule>
    <cfRule type="duplicateValues" dxfId="25" priority="4"/>
  </conditionalFormatting>
  <conditionalFormatting sqref="N50:N51">
    <cfRule type="iconSet" priority="1">
      <iconSet>
        <cfvo type="percent" val="0"/>
        <cfvo type="percent" val="12"/>
        <cfvo type="percent" val="13"/>
      </iconSet>
    </cfRule>
    <cfRule type="duplicateValues" dxfId="24" priority="2"/>
  </conditionalFormatting>
  <pageMargins left="0.11811023622047245" right="0.11811023622047245" top="0.22" bottom="0.35" header="7.874015748031496E-2" footer="0.19685039370078741"/>
  <pageSetup paperSize="9" scale="90" orientation="landscape" horizontalDpi="72" verticalDpi="72" copies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Q24"/>
  <sheetViews>
    <sheetView topLeftCell="E4" workbookViewId="0">
      <selection activeCell="J19" sqref="J19"/>
    </sheetView>
  </sheetViews>
  <sheetFormatPr baseColWidth="10" defaultRowHeight="15"/>
  <cols>
    <col min="1" max="1" width="4.7109375" style="7" customWidth="1"/>
    <col min="2" max="2" width="16.7109375" style="7" customWidth="1"/>
    <col min="3" max="3" width="27.42578125" style="7" customWidth="1"/>
    <col min="4" max="4" width="6" style="7" customWidth="1"/>
    <col min="5" max="5" width="6.5703125" style="28" customWidth="1"/>
    <col min="6" max="6" width="4.85546875" style="28" customWidth="1"/>
    <col min="7" max="7" width="24.85546875" style="7" customWidth="1"/>
    <col min="8" max="8" width="6.140625" style="7" customWidth="1"/>
    <col min="9" max="9" width="7.42578125" style="7" customWidth="1"/>
    <col min="10" max="10" width="4.5703125" style="28" customWidth="1"/>
    <col min="11" max="11" width="24" style="7" customWidth="1"/>
    <col min="12" max="12" width="6.140625" style="7" customWidth="1"/>
    <col min="13" max="13" width="9.42578125" style="7" customWidth="1"/>
    <col min="14" max="14" width="4.7109375" style="28" customWidth="1"/>
    <col min="15" max="15" width="25.7109375" style="7" customWidth="1"/>
    <col min="16" max="16" width="5.5703125" style="7" customWidth="1"/>
    <col min="17" max="16384" width="11.42578125" style="53"/>
  </cols>
  <sheetData>
    <row r="1" spans="1:17" ht="22.5" customHeight="1" thickBot="1">
      <c r="C1" s="204" t="s">
        <v>36</v>
      </c>
      <c r="D1" s="205"/>
      <c r="E1" s="209">
        <f>+'Parties Poules'!J1</f>
        <v>0</v>
      </c>
      <c r="F1" s="210"/>
      <c r="G1" s="210"/>
      <c r="H1" s="210"/>
      <c r="I1" s="211"/>
      <c r="J1" s="89"/>
      <c r="K1" s="90"/>
      <c r="L1" s="90"/>
      <c r="M1" s="91"/>
      <c r="N1" s="8"/>
      <c r="O1" s="200"/>
      <c r="P1" s="200"/>
      <c r="Q1" s="200"/>
    </row>
    <row r="2" spans="1:17" ht="24" customHeight="1" thickBot="1">
      <c r="C2" s="204" t="s">
        <v>37</v>
      </c>
      <c r="D2" s="205"/>
      <c r="E2" s="206" t="str">
        <f>+'Parties Poules'!J2</f>
        <v>40 Equipes en Poules de 5</v>
      </c>
      <c r="F2" s="207"/>
      <c r="G2" s="207"/>
      <c r="H2" s="207"/>
      <c r="I2" s="208"/>
      <c r="J2" s="89"/>
      <c r="K2" s="93" t="s">
        <v>24</v>
      </c>
      <c r="L2" s="212">
        <f>+'Parties Poules'!R2</f>
        <v>0</v>
      </c>
      <c r="M2" s="213"/>
      <c r="N2" s="213"/>
      <c r="O2" s="214"/>
      <c r="P2" s="82"/>
      <c r="Q2" s="94"/>
    </row>
    <row r="3" spans="1:17" ht="27" customHeight="1" thickBot="1">
      <c r="E3" s="7"/>
      <c r="F3" s="7"/>
      <c r="J3" s="7"/>
      <c r="N3" s="7"/>
    </row>
    <row r="4" spans="1:17" ht="25.5" customHeight="1" thickBot="1">
      <c r="A4" s="54"/>
      <c r="B4" s="98"/>
      <c r="C4" s="202" t="s">
        <v>21</v>
      </c>
      <c r="D4" s="203"/>
      <c r="F4" s="201" t="s">
        <v>22</v>
      </c>
      <c r="G4" s="202"/>
      <c r="H4" s="203"/>
      <c r="J4" s="201" t="s">
        <v>23</v>
      </c>
      <c r="K4" s="202"/>
      <c r="L4" s="203"/>
      <c r="N4" s="201" t="s">
        <v>1</v>
      </c>
      <c r="O4" s="202"/>
      <c r="P4" s="203"/>
    </row>
    <row r="5" spans="1:17" ht="18" customHeight="1" thickBot="1">
      <c r="A5" s="55" t="s">
        <v>3</v>
      </c>
      <c r="B5" s="55"/>
      <c r="C5" s="56" t="s">
        <v>0</v>
      </c>
      <c r="D5" s="56" t="s">
        <v>2</v>
      </c>
      <c r="F5" s="55" t="s">
        <v>3</v>
      </c>
      <c r="G5" s="56" t="s">
        <v>0</v>
      </c>
      <c r="H5" s="56" t="s">
        <v>2</v>
      </c>
      <c r="J5" s="55" t="s">
        <v>3</v>
      </c>
      <c r="K5" s="56" t="s">
        <v>0</v>
      </c>
      <c r="L5" s="56" t="s">
        <v>2</v>
      </c>
      <c r="N5" s="55" t="s">
        <v>3</v>
      </c>
      <c r="O5" s="56" t="s">
        <v>0</v>
      </c>
      <c r="P5" s="56" t="s">
        <v>2</v>
      </c>
    </row>
    <row r="6" spans="1:17" ht="27" customHeight="1" thickBot="1">
      <c r="A6" s="194">
        <v>8</v>
      </c>
      <c r="B6" s="99" t="s">
        <v>38</v>
      </c>
      <c r="C6" s="113" t="str">
        <f>+'Parties Poules'!Y6</f>
        <v>résultat</v>
      </c>
      <c r="D6" s="37"/>
      <c r="E6" s="7"/>
      <c r="F6" s="55"/>
      <c r="G6" s="56"/>
      <c r="H6" s="56"/>
      <c r="N6" s="7"/>
    </row>
    <row r="7" spans="1:17" ht="27" customHeight="1" thickBot="1">
      <c r="A7" s="195"/>
      <c r="B7" s="100" t="s">
        <v>43</v>
      </c>
      <c r="C7" s="114" t="str">
        <f>+'Parties Poules'!Y19</f>
        <v>résultat</v>
      </c>
      <c r="D7" s="34"/>
      <c r="E7" s="86"/>
      <c r="F7" s="194">
        <v>2</v>
      </c>
      <c r="G7" s="61" t="str">
        <f>IF(D7=D6,"résultat",IF(D6&gt;D7,C6,C7))</f>
        <v>résultat</v>
      </c>
      <c r="H7" s="9"/>
      <c r="N7" s="7"/>
    </row>
    <row r="8" spans="1:17" ht="27" customHeight="1" thickBot="1">
      <c r="A8" s="194">
        <v>6</v>
      </c>
      <c r="B8" s="99" t="s">
        <v>39</v>
      </c>
      <c r="C8" s="115" t="str">
        <f>+'Parties Poules'!Y12</f>
        <v>résultat</v>
      </c>
      <c r="D8" s="9"/>
      <c r="E8" s="87"/>
      <c r="F8" s="195"/>
      <c r="G8" s="41" t="str">
        <f>IF(D9=D8,"résultat",IF((D8&gt;D9),C8,C9))</f>
        <v>résultat</v>
      </c>
      <c r="H8" s="17"/>
      <c r="I8" s="215"/>
      <c r="J8" s="55"/>
      <c r="K8" s="56"/>
      <c r="L8" s="56"/>
    </row>
    <row r="9" spans="1:17" ht="27" customHeight="1" thickBot="1">
      <c r="A9" s="195"/>
      <c r="B9" s="100" t="s">
        <v>44</v>
      </c>
      <c r="C9" s="116" t="str">
        <f>+'Parties Poules'!Y25</f>
        <v>résultat</v>
      </c>
      <c r="D9" s="17"/>
      <c r="E9" s="52"/>
      <c r="G9" s="50"/>
      <c r="I9" s="215"/>
      <c r="J9" s="194">
        <v>1</v>
      </c>
      <c r="K9" s="61" t="str">
        <f>IF(H7=H8,"résultat",IF(H8&gt;H7,G8,G7))</f>
        <v>résultat</v>
      </c>
      <c r="L9" s="9"/>
    </row>
    <row r="10" spans="1:17" ht="27" customHeight="1" thickBot="1">
      <c r="A10" s="194">
        <v>4</v>
      </c>
      <c r="B10" s="99" t="s">
        <v>40</v>
      </c>
      <c r="C10" s="117" t="str">
        <f>+'Parties Poules'!Y18</f>
        <v>résultat</v>
      </c>
      <c r="D10" s="9"/>
      <c r="E10" s="52"/>
      <c r="F10" s="55" t="s">
        <v>3</v>
      </c>
      <c r="G10" s="62" t="s">
        <v>0</v>
      </c>
      <c r="H10" s="56"/>
      <c r="I10" s="216"/>
      <c r="J10" s="195"/>
      <c r="K10" s="41" t="str">
        <f>IF(H11=H12,"résultat",IF((H12&gt;H11),G12,G11))</f>
        <v>résultat</v>
      </c>
      <c r="L10" s="17"/>
      <c r="M10" s="215"/>
    </row>
    <row r="11" spans="1:17" ht="27" customHeight="1" thickBot="1">
      <c r="A11" s="195"/>
      <c r="B11" s="101" t="s">
        <v>53</v>
      </c>
      <c r="C11" s="116" t="str">
        <f>+'Parties Poules'!Y31</f>
        <v>résultat</v>
      </c>
      <c r="D11" s="17"/>
      <c r="E11" s="86"/>
      <c r="F11" s="194">
        <v>4</v>
      </c>
      <c r="G11" s="61" t="str">
        <f>IF(D11=D10,"résultat",IF(D10&gt;D11,C10,C11))</f>
        <v>résultat</v>
      </c>
      <c r="H11" s="9"/>
      <c r="I11" s="216"/>
      <c r="M11" s="215"/>
      <c r="N11" s="7"/>
      <c r="O11" s="57"/>
      <c r="P11" s="58"/>
    </row>
    <row r="12" spans="1:17" ht="27" customHeight="1" thickBot="1">
      <c r="A12" s="194">
        <v>2</v>
      </c>
      <c r="B12" s="99" t="s">
        <v>41</v>
      </c>
      <c r="C12" s="117" t="str">
        <f>+'Parties Poules'!Y24</f>
        <v>résultat</v>
      </c>
      <c r="D12" s="9"/>
      <c r="E12" s="87"/>
      <c r="F12" s="195"/>
      <c r="G12" s="41" t="str">
        <f>IF(D13=D12,"résultat",IF((D12&gt;D13),C12,C13))</f>
        <v>résultat</v>
      </c>
      <c r="H12" s="17"/>
      <c r="M12" s="215"/>
      <c r="N12" s="55"/>
      <c r="O12" s="56"/>
      <c r="P12" s="56"/>
    </row>
    <row r="13" spans="1:17" ht="27" customHeight="1" thickBot="1">
      <c r="A13" s="195"/>
      <c r="B13" s="101" t="s">
        <v>50</v>
      </c>
      <c r="C13" s="118" t="str">
        <f>+'Parties Poules'!Y37</f>
        <v>résultat</v>
      </c>
      <c r="D13" s="17"/>
      <c r="E13" s="7"/>
      <c r="G13" s="50"/>
      <c r="M13" s="215"/>
      <c r="N13" s="194">
        <v>3</v>
      </c>
      <c r="O13" s="61" t="str">
        <f>IF(L9=L10,"résultat",IF(L9&gt;L10,K9,K10))</f>
        <v>résultat</v>
      </c>
      <c r="P13" s="9"/>
    </row>
    <row r="14" spans="1:17" ht="27" customHeight="1" thickBot="1">
      <c r="A14" s="194">
        <v>7</v>
      </c>
      <c r="B14" s="99" t="s">
        <v>46</v>
      </c>
      <c r="C14" s="119" t="str">
        <f>+'Parties Poules'!Y30</f>
        <v>résultat</v>
      </c>
      <c r="D14" s="9"/>
      <c r="E14" s="7"/>
      <c r="F14" s="55"/>
      <c r="G14" s="62"/>
      <c r="H14" s="56"/>
      <c r="M14" s="216"/>
      <c r="N14" s="195"/>
      <c r="O14" s="41" t="str">
        <f>IF(L17=L18,"résultat",IF((L17&gt;L18),K17,K18))</f>
        <v>résultat</v>
      </c>
      <c r="P14" s="17"/>
    </row>
    <row r="15" spans="1:17" ht="27" customHeight="1" thickBot="1">
      <c r="A15" s="195"/>
      <c r="B15" s="101" t="s">
        <v>51</v>
      </c>
      <c r="C15" s="116" t="str">
        <f>+'Parties Poules'!Y43</f>
        <v>résultat</v>
      </c>
      <c r="D15" s="17"/>
      <c r="E15" s="86"/>
      <c r="F15" s="194">
        <v>6</v>
      </c>
      <c r="G15" s="61" t="str">
        <f>IF(D15=D14,"résultat",IF(D14&gt;D15,C14,C15))</f>
        <v>résultat</v>
      </c>
      <c r="H15" s="9"/>
      <c r="M15" s="216"/>
      <c r="N15" s="7"/>
    </row>
    <row r="16" spans="1:17" ht="27" customHeight="1" thickBot="1">
      <c r="A16" s="194">
        <v>5</v>
      </c>
      <c r="B16" s="99" t="s">
        <v>47</v>
      </c>
      <c r="C16" s="117" t="str">
        <f>+'Parties Poules'!Y36</f>
        <v>résultat</v>
      </c>
      <c r="D16" s="9"/>
      <c r="E16" s="87"/>
      <c r="F16" s="195"/>
      <c r="G16" s="41" t="str">
        <f>IF(D17=D16,"résultat",IF((D16&gt;D17),C16,C17))</f>
        <v>résultat</v>
      </c>
      <c r="H16" s="17"/>
      <c r="I16" s="215"/>
      <c r="J16" s="55"/>
      <c r="K16" s="56"/>
      <c r="L16" s="56"/>
      <c r="M16" s="216"/>
      <c r="N16" s="7"/>
    </row>
    <row r="17" spans="1:15" ht="27" customHeight="1" thickBot="1">
      <c r="A17" s="195"/>
      <c r="B17" s="101" t="s">
        <v>52</v>
      </c>
      <c r="C17" s="116" t="str">
        <f>+'Parties Poules'!Y49</f>
        <v>résultat</v>
      </c>
      <c r="D17" s="17"/>
      <c r="E17" s="52"/>
      <c r="G17" s="50"/>
      <c r="I17" s="215"/>
      <c r="J17" s="194">
        <v>5</v>
      </c>
      <c r="K17" s="61" t="str">
        <f>IF(H15=H16,"résultat",IF(H16&gt;H15,G16,G15))</f>
        <v>résultat</v>
      </c>
      <c r="L17" s="9"/>
      <c r="M17" s="216"/>
      <c r="N17" s="7"/>
    </row>
    <row r="18" spans="1:15" ht="27" customHeight="1" thickBot="1">
      <c r="A18" s="194">
        <v>3</v>
      </c>
      <c r="B18" s="99" t="s">
        <v>48</v>
      </c>
      <c r="C18" s="117" t="str">
        <f>+'Parties Poules'!Y42</f>
        <v>résultat</v>
      </c>
      <c r="D18" s="9"/>
      <c r="E18" s="52"/>
      <c r="F18" s="55"/>
      <c r="G18" s="62"/>
      <c r="H18" s="56"/>
      <c r="I18" s="216"/>
      <c r="J18" s="195"/>
      <c r="K18" s="41" t="str">
        <f>IF(H19=H20,"résultat",IF((H20&gt;H19),G20,G19))</f>
        <v>résultat</v>
      </c>
      <c r="L18" s="17"/>
      <c r="N18" s="7"/>
    </row>
    <row r="19" spans="1:15" ht="27" customHeight="1" thickBot="1">
      <c r="A19" s="195"/>
      <c r="B19" s="100" t="s">
        <v>45</v>
      </c>
      <c r="C19" s="116" t="str">
        <f>+'Parties Poules'!Y7</f>
        <v>résultat</v>
      </c>
      <c r="D19" s="17"/>
      <c r="E19" s="86"/>
      <c r="F19" s="194">
        <v>8</v>
      </c>
      <c r="G19" s="61" t="str">
        <f>IF(D19=D18,"résultat",IF(D18&gt;D19,C18,C19))</f>
        <v>résultat</v>
      </c>
      <c r="H19" s="9"/>
      <c r="I19" s="216"/>
      <c r="N19" s="7"/>
    </row>
    <row r="20" spans="1:15" ht="27" customHeight="1" thickBot="1">
      <c r="A20" s="194">
        <v>1</v>
      </c>
      <c r="B20" s="99" t="s">
        <v>49</v>
      </c>
      <c r="C20" s="117" t="str">
        <f>+'Parties Poules'!Y48</f>
        <v>résultat</v>
      </c>
      <c r="D20" s="9"/>
      <c r="E20" s="87"/>
      <c r="F20" s="195"/>
      <c r="G20" s="41" t="str">
        <f>IF(D21=D20,"résultat",IF((D20&gt;D21),C20,C21))</f>
        <v>résultat</v>
      </c>
      <c r="H20" s="17"/>
      <c r="N20" s="7"/>
    </row>
    <row r="21" spans="1:15" ht="27" customHeight="1" thickBot="1">
      <c r="A21" s="195"/>
      <c r="B21" s="100" t="s">
        <v>42</v>
      </c>
      <c r="C21" s="120" t="str">
        <f>+'Parties Poules'!Y13</f>
        <v>résultat</v>
      </c>
      <c r="D21" s="17"/>
    </row>
    <row r="22" spans="1:15">
      <c r="O22" s="59"/>
    </row>
    <row r="23" spans="1:15" ht="15.75">
      <c r="A23" s="60"/>
      <c r="B23" s="60"/>
      <c r="C23" s="88" t="s">
        <v>33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1:1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</sheetData>
  <sheetProtection password="CFC3" sheet="1" objects="1" scenarios="1" formatCells="0" formatColumns="0" formatRows="0" insertColumns="0" insertRows="0" insertHyperlinks="0" deleteColumns="0" deleteRows="0" sort="0"/>
  <protectedRanges>
    <protectedRange sqref="A6:B21" name="Plage1"/>
    <protectedRange sqref="D6:D7" name="Plage2"/>
    <protectedRange sqref="F7:F20" name="Plage3"/>
    <protectedRange sqref="H7:H20 D18:D19 D12:D13" name="Plage4"/>
    <protectedRange sqref="J9" name="Plage5"/>
    <protectedRange sqref="J17" name="Plage6"/>
    <protectedRange sqref="L9:L10 P13:P14 L17:L18 D20:D21 D8:D11 D14:D17" name="Plage7"/>
    <protectedRange sqref="N13" name="Plage9"/>
  </protectedRanges>
  <mergeCells count="31">
    <mergeCell ref="M10:M13"/>
    <mergeCell ref="M14:M17"/>
    <mergeCell ref="A16:A17"/>
    <mergeCell ref="J17:J18"/>
    <mergeCell ref="A18:A19"/>
    <mergeCell ref="F19:F20"/>
    <mergeCell ref="A20:A21"/>
    <mergeCell ref="I16:I17"/>
    <mergeCell ref="I18:I19"/>
    <mergeCell ref="C4:D4"/>
    <mergeCell ref="F4:H4"/>
    <mergeCell ref="J4:L4"/>
    <mergeCell ref="N4:P4"/>
    <mergeCell ref="A6:A7"/>
    <mergeCell ref="F7:F8"/>
    <mergeCell ref="A8:A9"/>
    <mergeCell ref="J9:J10"/>
    <mergeCell ref="A10:A11"/>
    <mergeCell ref="F11:F12"/>
    <mergeCell ref="A12:A13"/>
    <mergeCell ref="I8:I9"/>
    <mergeCell ref="I10:I11"/>
    <mergeCell ref="N13:N14"/>
    <mergeCell ref="A14:A15"/>
    <mergeCell ref="F15:F16"/>
    <mergeCell ref="C1:D1"/>
    <mergeCell ref="E1:I1"/>
    <mergeCell ref="O1:Q1"/>
    <mergeCell ref="C2:D2"/>
    <mergeCell ref="E2:I2"/>
    <mergeCell ref="L2:O2"/>
  </mergeCells>
  <phoneticPr fontId="0" type="noConversion"/>
  <conditionalFormatting sqref="D6:D7">
    <cfRule type="duplicateValues" dxfId="23" priority="20"/>
    <cfRule type="iconSet" priority="23">
      <iconSet>
        <cfvo type="percent" val="0"/>
        <cfvo type="percent" val="12"/>
        <cfvo type="percent" val="13"/>
      </iconSet>
    </cfRule>
  </conditionalFormatting>
  <conditionalFormatting sqref="H7:H8">
    <cfRule type="iconSet" priority="21">
      <iconSet>
        <cfvo type="percent" val="0"/>
        <cfvo type="percent" val="12"/>
        <cfvo type="percent" val="13"/>
      </iconSet>
    </cfRule>
    <cfRule type="duplicateValues" dxfId="22" priority="22"/>
  </conditionalFormatting>
  <conditionalFormatting sqref="H11:H12">
    <cfRule type="iconSet" priority="18">
      <iconSet>
        <cfvo type="percent" val="0"/>
        <cfvo type="percent" val="12"/>
        <cfvo type="percent" val="13"/>
      </iconSet>
    </cfRule>
    <cfRule type="duplicateValues" dxfId="21" priority="19"/>
  </conditionalFormatting>
  <conditionalFormatting sqref="L9:L10">
    <cfRule type="iconSet" priority="17">
      <iconSet>
        <cfvo type="percent" val="0"/>
        <cfvo type="percent" val="12"/>
        <cfvo type="percent" val="13"/>
      </iconSet>
    </cfRule>
  </conditionalFormatting>
  <conditionalFormatting sqref="P13:P14">
    <cfRule type="iconSet" priority="16">
      <iconSet>
        <cfvo type="percent" val="0"/>
        <cfvo type="percent" val="12"/>
        <cfvo type="percent" val="13"/>
      </iconSet>
    </cfRule>
  </conditionalFormatting>
  <conditionalFormatting sqref="L17:L18">
    <cfRule type="iconSet" priority="15">
      <iconSet>
        <cfvo type="percent" val="0"/>
        <cfvo type="percent" val="12"/>
        <cfvo type="percent" val="13"/>
      </iconSet>
    </cfRule>
  </conditionalFormatting>
  <conditionalFormatting sqref="D8:D9">
    <cfRule type="iconSet" priority="14">
      <iconSet>
        <cfvo type="percent" val="0"/>
        <cfvo type="percent" val="12"/>
        <cfvo type="percent" val="13"/>
      </iconSet>
    </cfRule>
  </conditionalFormatting>
  <conditionalFormatting sqref="D10:D11">
    <cfRule type="iconSet" priority="13">
      <iconSet>
        <cfvo type="percent" val="0"/>
        <cfvo type="percent" val="12"/>
        <cfvo type="percent" val="13"/>
      </iconSet>
    </cfRule>
  </conditionalFormatting>
  <conditionalFormatting sqref="D14:D15">
    <cfRule type="iconSet" priority="12">
      <iconSet>
        <cfvo type="percent" val="0"/>
        <cfvo type="percent" val="12"/>
        <cfvo type="percent" val="13"/>
      </iconSet>
    </cfRule>
  </conditionalFormatting>
  <conditionalFormatting sqref="D16:D17">
    <cfRule type="iconSet" priority="11">
      <iconSet>
        <cfvo type="percent" val="0"/>
        <cfvo type="percent" val="12"/>
        <cfvo type="percent" val="13"/>
      </iconSet>
    </cfRule>
  </conditionalFormatting>
  <conditionalFormatting sqref="D20:D21">
    <cfRule type="iconSet" priority="10">
      <iconSet>
        <cfvo type="percent" val="0"/>
        <cfvo type="percent" val="12"/>
        <cfvo type="percent" val="13"/>
      </iconSet>
    </cfRule>
  </conditionalFormatting>
  <conditionalFormatting sqref="D12:D13">
    <cfRule type="iconSet" priority="8">
      <iconSet>
        <cfvo type="percent" val="0"/>
        <cfvo type="percent" val="12"/>
        <cfvo type="percent" val="13"/>
      </iconSet>
    </cfRule>
    <cfRule type="duplicateValues" dxfId="20" priority="9"/>
  </conditionalFormatting>
  <conditionalFormatting sqref="D18:D19">
    <cfRule type="iconSet" priority="6">
      <iconSet>
        <cfvo type="percent" val="0"/>
        <cfvo type="percent" val="12"/>
        <cfvo type="percent" val="13"/>
      </iconSet>
    </cfRule>
    <cfRule type="duplicateValues" dxfId="19" priority="7"/>
  </conditionalFormatting>
  <conditionalFormatting sqref="H15:H16">
    <cfRule type="iconSet" priority="4">
      <iconSet>
        <cfvo type="percent" val="0"/>
        <cfvo type="percent" val="12"/>
        <cfvo type="percent" val="13"/>
      </iconSet>
    </cfRule>
    <cfRule type="duplicateValues" dxfId="18" priority="5"/>
  </conditionalFormatting>
  <conditionalFormatting sqref="H19:H20">
    <cfRule type="iconSet" priority="2">
      <iconSet>
        <cfvo type="percent" val="0"/>
        <cfvo type="percent" val="12"/>
        <cfvo type="percent" val="13"/>
      </iconSet>
    </cfRule>
    <cfRule type="duplicateValues" dxfId="17" priority="3"/>
  </conditionalFormatting>
  <conditionalFormatting sqref="C6:C21">
    <cfRule type="duplicateValues" dxfId="16" priority="1"/>
  </conditionalFormatting>
  <pageMargins left="0.11" right="0.11" top="0.19685039370078741" bottom="0.19685039370078741" header="0.11" footer="0.3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Q38"/>
  <sheetViews>
    <sheetView topLeftCell="A3" zoomScale="80" zoomScaleNormal="80" workbookViewId="0"/>
  </sheetViews>
  <sheetFormatPr baseColWidth="10" defaultRowHeight="15"/>
  <cols>
    <col min="1" max="1" width="5.28515625" style="7" customWidth="1"/>
    <col min="2" max="2" width="21.140625" style="7" customWidth="1"/>
    <col min="3" max="3" width="31" style="7" customWidth="1"/>
    <col min="4" max="4" width="7.140625" style="7" customWidth="1"/>
    <col min="5" max="5" width="10.7109375" style="28" customWidth="1"/>
    <col min="6" max="6" width="5.5703125" style="28" customWidth="1"/>
    <col min="7" max="7" width="30.7109375" style="7" customWidth="1"/>
    <col min="8" max="8" width="7.42578125" style="7" customWidth="1"/>
    <col min="9" max="9" width="7.140625" style="7" customWidth="1"/>
    <col min="10" max="10" width="5.5703125" style="28" customWidth="1"/>
    <col min="11" max="11" width="31" style="7" customWidth="1"/>
    <col min="12" max="12" width="7.140625" style="7" customWidth="1"/>
    <col min="13" max="13" width="8.7109375" style="7" customWidth="1"/>
    <col min="14" max="14" width="5.28515625" style="28" customWidth="1"/>
    <col min="15" max="15" width="31.7109375" style="7" customWidth="1"/>
    <col min="16" max="16" width="8" style="7" customWidth="1"/>
    <col min="17" max="16384" width="11.42578125" style="7"/>
  </cols>
  <sheetData>
    <row r="1" spans="1:17" ht="28.5" customHeight="1" thickBot="1">
      <c r="C1" s="204" t="s">
        <v>36</v>
      </c>
      <c r="D1" s="205"/>
      <c r="E1" s="209">
        <f>+'Parties Poules'!J1</f>
        <v>0</v>
      </c>
      <c r="F1" s="210"/>
      <c r="G1" s="210"/>
      <c r="H1" s="210"/>
      <c r="I1" s="211"/>
      <c r="J1" s="89"/>
      <c r="K1" s="90"/>
      <c r="L1" s="90"/>
      <c r="M1" s="91"/>
      <c r="N1" s="8"/>
      <c r="O1" s="200"/>
      <c r="P1" s="200"/>
      <c r="Q1" s="200"/>
    </row>
    <row r="2" spans="1:17" ht="28.5" customHeight="1" thickBot="1">
      <c r="C2" s="204" t="s">
        <v>37</v>
      </c>
      <c r="D2" s="205"/>
      <c r="E2" s="206" t="str">
        <f>+'Parties finales'!E2:I2</f>
        <v>40 Equipes en Poules de 5</v>
      </c>
      <c r="F2" s="207"/>
      <c r="G2" s="207"/>
      <c r="H2" s="207"/>
      <c r="I2" s="208"/>
      <c r="J2" s="89"/>
      <c r="K2" s="93" t="s">
        <v>24</v>
      </c>
      <c r="L2" s="212">
        <f>+'Parties Poules'!R2</f>
        <v>0</v>
      </c>
      <c r="M2" s="213"/>
      <c r="N2" s="213"/>
      <c r="O2" s="214"/>
      <c r="P2" s="95"/>
      <c r="Q2" s="94"/>
    </row>
    <row r="3" spans="1:17" ht="26.25" customHeight="1" thickBot="1">
      <c r="E3" s="7"/>
      <c r="F3" s="7"/>
      <c r="J3" s="7"/>
      <c r="N3" s="7"/>
    </row>
    <row r="4" spans="1:17" ht="25.5" customHeight="1" thickBot="1">
      <c r="A4" s="201" t="s">
        <v>7</v>
      </c>
      <c r="B4" s="202"/>
      <c r="C4" s="202"/>
      <c r="D4" s="203"/>
      <c r="F4" s="201" t="s">
        <v>5</v>
      </c>
      <c r="G4" s="202"/>
      <c r="H4" s="203"/>
      <c r="J4" s="201" t="s">
        <v>6</v>
      </c>
      <c r="K4" s="202"/>
      <c r="L4" s="203"/>
      <c r="N4" s="201" t="s">
        <v>1</v>
      </c>
      <c r="O4" s="202"/>
      <c r="P4" s="203"/>
    </row>
    <row r="5" spans="1:17" s="29" customFormat="1" ht="23.25" customHeight="1">
      <c r="C5" s="52"/>
      <c r="D5" s="52"/>
      <c r="E5" s="28"/>
      <c r="F5" s="52"/>
      <c r="G5" s="52"/>
      <c r="H5" s="52"/>
      <c r="J5" s="52"/>
      <c r="K5" s="52"/>
      <c r="L5" s="52"/>
      <c r="N5" s="52"/>
      <c r="O5" s="52"/>
      <c r="P5" s="52"/>
    </row>
    <row r="6" spans="1:17" ht="24.75" customHeight="1" thickBot="1">
      <c r="A6" s="28" t="s">
        <v>3</v>
      </c>
      <c r="B6" s="28"/>
      <c r="C6" s="30" t="s">
        <v>0</v>
      </c>
      <c r="D6" s="30" t="s">
        <v>2</v>
      </c>
      <c r="F6" s="28" t="s">
        <v>3</v>
      </c>
      <c r="G6" s="30" t="s">
        <v>0</v>
      </c>
      <c r="H6" s="30" t="s">
        <v>2</v>
      </c>
      <c r="J6" s="28" t="s">
        <v>3</v>
      </c>
      <c r="K6" s="30" t="s">
        <v>0</v>
      </c>
      <c r="L6" s="30" t="s">
        <v>2</v>
      </c>
      <c r="N6" s="28" t="s">
        <v>3</v>
      </c>
      <c r="O6" s="28" t="s">
        <v>0</v>
      </c>
      <c r="P6" s="30" t="s">
        <v>2</v>
      </c>
    </row>
    <row r="7" spans="1:17" ht="30" customHeight="1" thickBot="1">
      <c r="A7" s="194">
        <v>11</v>
      </c>
      <c r="B7" s="99" t="s">
        <v>60</v>
      </c>
      <c r="C7" s="119" t="str">
        <f>+'Parties Poules'!Y8</f>
        <v>résultat</v>
      </c>
      <c r="D7" s="37"/>
      <c r="E7" s="7"/>
      <c r="N7" s="7"/>
    </row>
    <row r="8" spans="1:17" ht="30" customHeight="1" thickBot="1">
      <c r="A8" s="195"/>
      <c r="B8" s="100" t="s">
        <v>58</v>
      </c>
      <c r="C8" s="118" t="str">
        <f>+'Parties Poules'!Y21</f>
        <v>résultat</v>
      </c>
      <c r="D8" s="34"/>
      <c r="E8" s="86"/>
      <c r="F8" s="194">
        <v>15</v>
      </c>
      <c r="G8" s="44" t="str">
        <f>IF(D7=D8,"résultat",IF(D7&gt;D8,C7,C8))</f>
        <v>résultat</v>
      </c>
      <c r="H8" s="9"/>
      <c r="N8" s="7"/>
    </row>
    <row r="9" spans="1:17" ht="30" customHeight="1" thickBot="1">
      <c r="A9" s="194">
        <v>10</v>
      </c>
      <c r="B9" s="99" t="s">
        <v>55</v>
      </c>
      <c r="C9" s="115" t="str">
        <f>+'Parties Poules'!Y14</f>
        <v>résultat</v>
      </c>
      <c r="D9" s="37"/>
      <c r="E9" s="87"/>
      <c r="F9" s="195"/>
      <c r="G9" s="47" t="str">
        <f>IF(D9=D10,"résultat",IF(D9&gt;D10,C9,C10))</f>
        <v>résultat</v>
      </c>
      <c r="H9" s="17"/>
      <c r="I9" s="215"/>
    </row>
    <row r="10" spans="1:17" ht="30" customHeight="1" thickBot="1">
      <c r="A10" s="195"/>
      <c r="B10" s="100" t="s">
        <v>65</v>
      </c>
      <c r="C10" s="114" t="str">
        <f>+'Parties Poules'!Y27</f>
        <v>résultat</v>
      </c>
      <c r="D10" s="34"/>
      <c r="E10" s="63"/>
      <c r="G10" s="50"/>
      <c r="I10" s="215"/>
      <c r="J10" s="194">
        <v>8</v>
      </c>
      <c r="K10" s="44" t="str">
        <f>IF(H8=H9,"résultat",IF(H8&gt;H9,G8,G9))</f>
        <v>résultat</v>
      </c>
      <c r="L10" s="9"/>
    </row>
    <row r="11" spans="1:17" ht="30" customHeight="1" thickBot="1">
      <c r="A11" s="194">
        <v>9</v>
      </c>
      <c r="B11" s="99" t="s">
        <v>57</v>
      </c>
      <c r="C11" s="115" t="str">
        <f>+'Parties Poules'!Y20</f>
        <v>résultat</v>
      </c>
      <c r="D11" s="37"/>
      <c r="E11" s="63"/>
      <c r="F11" s="55"/>
      <c r="G11" s="190"/>
      <c r="H11" s="56"/>
      <c r="I11" s="216"/>
      <c r="J11" s="195"/>
      <c r="K11" s="47" t="str">
        <f>IF(H12=H13,"résultat",IF(H12&gt;H13,G12,G13))</f>
        <v>résultat</v>
      </c>
      <c r="L11" s="17"/>
      <c r="M11" s="215"/>
    </row>
    <row r="12" spans="1:17" ht="30" customHeight="1" thickBot="1">
      <c r="A12" s="195"/>
      <c r="B12" s="101" t="s">
        <v>66</v>
      </c>
      <c r="C12" s="116" t="str">
        <f>+'Parties Poules'!Y33</f>
        <v>résultat</v>
      </c>
      <c r="D12" s="34"/>
      <c r="E12" s="86"/>
      <c r="F12" s="194">
        <v>13</v>
      </c>
      <c r="G12" s="139" t="str">
        <f>IF(D11=D12,"résultat",IF(D11&gt;D12,C11,C12))</f>
        <v>résultat</v>
      </c>
      <c r="H12" s="9"/>
      <c r="I12" s="216"/>
      <c r="M12" s="215"/>
      <c r="N12" s="7"/>
      <c r="O12" s="57"/>
      <c r="P12" s="58"/>
    </row>
    <row r="13" spans="1:17" ht="30" customHeight="1" thickBot="1">
      <c r="A13" s="194">
        <v>16</v>
      </c>
      <c r="B13" s="99" t="s">
        <v>59</v>
      </c>
      <c r="C13" s="117" t="str">
        <f>+'Parties Poules'!Y26</f>
        <v>résultat</v>
      </c>
      <c r="D13" s="37"/>
      <c r="E13" s="87"/>
      <c r="F13" s="195"/>
      <c r="G13" s="46" t="str">
        <f>IF(D13=D14,"résultat",IF(D13&gt;D14,C13,C14))</f>
        <v>résultat</v>
      </c>
      <c r="H13" s="17"/>
      <c r="M13" s="215"/>
    </row>
    <row r="14" spans="1:17" ht="30" customHeight="1" thickBot="1">
      <c r="A14" s="195"/>
      <c r="B14" s="101" t="s">
        <v>67</v>
      </c>
      <c r="C14" s="116" t="str">
        <f>+'Parties Poules'!Y39</f>
        <v>résultat</v>
      </c>
      <c r="D14" s="34"/>
      <c r="E14" s="7"/>
      <c r="G14" s="50"/>
      <c r="M14" s="215"/>
      <c r="N14" s="194">
        <v>9</v>
      </c>
      <c r="O14" s="44" t="str">
        <f>IF(L10=L11,"résultat",IF(L10&gt;L11,K10,K11))</f>
        <v>résultat</v>
      </c>
      <c r="P14" s="9"/>
    </row>
    <row r="15" spans="1:17" ht="30" customHeight="1" thickBot="1">
      <c r="A15" s="194">
        <v>15</v>
      </c>
      <c r="B15" s="99" t="s">
        <v>64</v>
      </c>
      <c r="C15" s="119" t="str">
        <f>+'Parties Poules'!Y32</f>
        <v>résultat</v>
      </c>
      <c r="D15" s="37"/>
      <c r="E15" s="7"/>
      <c r="F15" s="55"/>
      <c r="G15" s="62"/>
      <c r="H15" s="56"/>
      <c r="M15" s="216"/>
      <c r="N15" s="195"/>
      <c r="O15" s="47" t="str">
        <f>IF(L18=L19,"résultat",IF(L18&gt;L19,K18,K19))</f>
        <v>résultat</v>
      </c>
      <c r="P15" s="17"/>
    </row>
    <row r="16" spans="1:17" ht="30" customHeight="1" thickBot="1">
      <c r="A16" s="195"/>
      <c r="B16" s="101" t="s">
        <v>68</v>
      </c>
      <c r="C16" s="118" t="str">
        <f>+'Parties Poules'!Y45</f>
        <v>résultat</v>
      </c>
      <c r="D16" s="34"/>
      <c r="E16" s="86"/>
      <c r="F16" s="194">
        <v>11</v>
      </c>
      <c r="G16" s="44" t="str">
        <f>IF(D15=D16,"résultat",IF(D15&gt;D16,C15,C16))</f>
        <v>résultat</v>
      </c>
      <c r="H16" s="9"/>
      <c r="M16" s="216"/>
      <c r="N16" s="7"/>
    </row>
    <row r="17" spans="1:14" ht="30" customHeight="1" thickBot="1">
      <c r="A17" s="194">
        <v>14</v>
      </c>
      <c r="B17" s="99" t="s">
        <v>61</v>
      </c>
      <c r="C17" s="119" t="str">
        <f>+'Parties Poules'!Y38</f>
        <v>résultat</v>
      </c>
      <c r="D17" s="37"/>
      <c r="E17" s="87"/>
      <c r="F17" s="195"/>
      <c r="G17" s="47" t="str">
        <f>IF(D17=D18,"résultat",IF(D17&gt;D18,C17,C18))</f>
        <v>résultat</v>
      </c>
      <c r="H17" s="17"/>
      <c r="I17" s="215"/>
      <c r="J17" s="55" t="s">
        <v>3</v>
      </c>
      <c r="K17" s="55" t="s">
        <v>0</v>
      </c>
      <c r="L17" s="55"/>
      <c r="M17" s="216"/>
      <c r="N17" s="7"/>
    </row>
    <row r="18" spans="1:14" ht="30" customHeight="1" thickBot="1">
      <c r="A18" s="195"/>
      <c r="B18" s="101" t="s">
        <v>69</v>
      </c>
      <c r="C18" s="118" t="str">
        <f>+'Parties Poules'!Y51</f>
        <v>résultat</v>
      </c>
      <c r="D18" s="34"/>
      <c r="E18" s="63"/>
      <c r="G18" s="50"/>
      <c r="I18" s="215"/>
      <c r="J18" s="194">
        <v>10</v>
      </c>
      <c r="K18" s="44" t="str">
        <f>IF(H16=H17,"résultat",IF(H16&gt;H17,G16,G17))</f>
        <v>résultat</v>
      </c>
      <c r="L18" s="9"/>
      <c r="M18" s="216"/>
      <c r="N18" s="7"/>
    </row>
    <row r="19" spans="1:14" ht="30" customHeight="1" thickBot="1">
      <c r="A19" s="194">
        <v>13</v>
      </c>
      <c r="B19" s="99" t="s">
        <v>62</v>
      </c>
      <c r="C19" s="119" t="str">
        <f>+'Parties Poules'!Y44</f>
        <v>résultat</v>
      </c>
      <c r="D19" s="37"/>
      <c r="E19" s="63"/>
      <c r="F19" s="55"/>
      <c r="G19" s="190"/>
      <c r="H19" s="56"/>
      <c r="I19" s="216"/>
      <c r="J19" s="195"/>
      <c r="K19" s="47" t="str">
        <f>IF(H20=H21,"résultat",IF(H20&gt;H21,G20,G21))</f>
        <v>résultat</v>
      </c>
      <c r="L19" s="17"/>
      <c r="N19" s="7"/>
    </row>
    <row r="20" spans="1:14" ht="30" customHeight="1" thickBot="1">
      <c r="A20" s="195"/>
      <c r="B20" s="100" t="s">
        <v>54</v>
      </c>
      <c r="C20" s="118" t="str">
        <f>+'Parties Poules'!Y9</f>
        <v>résultat</v>
      </c>
      <c r="D20" s="34"/>
      <c r="E20" s="86"/>
      <c r="F20" s="194">
        <v>9</v>
      </c>
      <c r="G20" s="139" t="str">
        <f>IF(D19=D20,"résultat",IF(D19&gt;D20,C19,C20))</f>
        <v>résultat</v>
      </c>
      <c r="H20" s="9"/>
      <c r="I20" s="216"/>
      <c r="N20" s="7"/>
    </row>
    <row r="21" spans="1:14" ht="30" customHeight="1" thickBot="1">
      <c r="A21" s="194">
        <v>12</v>
      </c>
      <c r="B21" s="99" t="s">
        <v>63</v>
      </c>
      <c r="C21" s="121" t="str">
        <f>+'Parties Poules'!Y50</f>
        <v>résultat</v>
      </c>
      <c r="D21" s="32"/>
      <c r="E21" s="87"/>
      <c r="F21" s="195"/>
      <c r="G21" s="47" t="str">
        <f>IF(D22=D21,"résultat",IF(D22&gt;D21,C22,C21))</f>
        <v>résultat</v>
      </c>
      <c r="H21" s="17"/>
      <c r="N21" s="7"/>
    </row>
    <row r="22" spans="1:14" ht="30" customHeight="1" thickBot="1">
      <c r="A22" s="195"/>
      <c r="B22" s="100" t="s">
        <v>56</v>
      </c>
      <c r="C22" s="122" t="str">
        <f>+'Parties Poules'!Y15</f>
        <v>résultat</v>
      </c>
      <c r="D22" s="102"/>
    </row>
    <row r="23" spans="1:14" ht="22.5" customHeight="1"/>
    <row r="24" spans="1:14" ht="22.5" customHeight="1">
      <c r="C24" s="88" t="s">
        <v>33</v>
      </c>
    </row>
    <row r="25" spans="1:14" ht="22.5" customHeight="1"/>
    <row r="26" spans="1:14" ht="22.5" customHeight="1"/>
    <row r="27" spans="1:14" ht="22.5" customHeight="1"/>
    <row r="28" spans="1:14" ht="22.5" customHeight="1"/>
    <row r="29" spans="1:14" ht="22.5" customHeight="1"/>
    <row r="30" spans="1:14" ht="22.5" customHeight="1"/>
    <row r="31" spans="1:14" ht="22.5" customHeight="1"/>
    <row r="32" spans="1:14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</sheetData>
  <sheetProtection password="CFC3" sheet="1" objects="1" scenarios="1" formatCells="0" formatColumns="0" formatRows="0" insertColumns="0" insertRows="0" insertHyperlinks="0" deleteColumns="0" deleteRows="0" sort="0"/>
  <protectedRanges>
    <protectedRange sqref="B7:B22" name="Plage1_1"/>
  </protectedRanges>
  <mergeCells count="31">
    <mergeCell ref="A21:A22"/>
    <mergeCell ref="A19:A20"/>
    <mergeCell ref="F20:F21"/>
    <mergeCell ref="N4:P4"/>
    <mergeCell ref="A7:A8"/>
    <mergeCell ref="F8:F9"/>
    <mergeCell ref="A9:A10"/>
    <mergeCell ref="J10:J11"/>
    <mergeCell ref="A11:A12"/>
    <mergeCell ref="F12:F13"/>
    <mergeCell ref="A13:A14"/>
    <mergeCell ref="N14:N15"/>
    <mergeCell ref="A15:A16"/>
    <mergeCell ref="F16:F17"/>
    <mergeCell ref="A17:A18"/>
    <mergeCell ref="J18:J19"/>
    <mergeCell ref="O1:Q1"/>
    <mergeCell ref="C2:D2"/>
    <mergeCell ref="E2:I2"/>
    <mergeCell ref="L2:O2"/>
    <mergeCell ref="A4:D4"/>
    <mergeCell ref="F4:H4"/>
    <mergeCell ref="J4:L4"/>
    <mergeCell ref="C1:D1"/>
    <mergeCell ref="E1:I1"/>
    <mergeCell ref="I9:I10"/>
    <mergeCell ref="I11:I12"/>
    <mergeCell ref="I17:I18"/>
    <mergeCell ref="I19:I20"/>
    <mergeCell ref="M11:M14"/>
    <mergeCell ref="M15:M18"/>
  </mergeCells>
  <phoneticPr fontId="0" type="noConversion"/>
  <conditionalFormatting sqref="L10:L11">
    <cfRule type="duplicateValues" dxfId="15" priority="28"/>
    <cfRule type="iconSet" priority="30">
      <iconSet>
        <cfvo type="percent" val="0"/>
        <cfvo type="percent" val="12"/>
        <cfvo type="percent" val="13"/>
      </iconSet>
    </cfRule>
  </conditionalFormatting>
  <conditionalFormatting sqref="L18:L19">
    <cfRule type="duplicateValues" dxfId="14" priority="20"/>
    <cfRule type="iconSet" priority="21">
      <iconSet>
        <cfvo type="percent" val="0"/>
        <cfvo type="percent" val="12"/>
        <cfvo type="percent" val="13"/>
      </iconSet>
    </cfRule>
  </conditionalFormatting>
  <conditionalFormatting sqref="P14:P15">
    <cfRule type="duplicateValues" dxfId="13" priority="18"/>
    <cfRule type="iconSet" priority="19">
      <iconSet>
        <cfvo type="percent" val="0"/>
        <cfvo type="percent" val="12"/>
        <cfvo type="percent" val="13"/>
      </iconSet>
    </cfRule>
  </conditionalFormatting>
  <conditionalFormatting sqref="C7:C22">
    <cfRule type="duplicateValues" dxfId="12" priority="1"/>
  </conditionalFormatting>
  <conditionalFormatting sqref="D7:D8">
    <cfRule type="duplicateValues" dxfId="11" priority="60"/>
    <cfRule type="iconSet" priority="61">
      <iconSet>
        <cfvo type="percent" val="0"/>
        <cfvo type="percent" val="12"/>
        <cfvo type="percent" val="13"/>
      </iconSet>
    </cfRule>
  </conditionalFormatting>
  <conditionalFormatting sqref="D9:D10">
    <cfRule type="duplicateValues" dxfId="10" priority="62"/>
    <cfRule type="iconSet" priority="63">
      <iconSet>
        <cfvo type="percent" val="0"/>
        <cfvo type="percent" val="12"/>
        <cfvo type="percent" val="13"/>
      </iconSet>
    </cfRule>
  </conditionalFormatting>
  <conditionalFormatting sqref="D11:D12">
    <cfRule type="duplicateValues" dxfId="9" priority="64"/>
    <cfRule type="iconSet" priority="65">
      <iconSet>
        <cfvo type="percent" val="0"/>
        <cfvo type="percent" val="12"/>
        <cfvo type="percent" val="13"/>
      </iconSet>
    </cfRule>
  </conditionalFormatting>
  <conditionalFormatting sqref="D13:D14">
    <cfRule type="duplicateValues" dxfId="8" priority="66"/>
    <cfRule type="iconSet" priority="67">
      <iconSet>
        <cfvo type="percent" val="0"/>
        <cfvo type="percent" val="12"/>
        <cfvo type="percent" val="13"/>
      </iconSet>
    </cfRule>
  </conditionalFormatting>
  <conditionalFormatting sqref="D15:D16">
    <cfRule type="duplicateValues" dxfId="7" priority="68"/>
    <cfRule type="iconSet" priority="69">
      <iconSet>
        <cfvo type="percent" val="0"/>
        <cfvo type="percent" val="12"/>
        <cfvo type="percent" val="13"/>
      </iconSet>
    </cfRule>
  </conditionalFormatting>
  <conditionalFormatting sqref="D17:D18">
    <cfRule type="duplicateValues" dxfId="6" priority="70"/>
    <cfRule type="iconSet" priority="71">
      <iconSet>
        <cfvo type="percent" val="0"/>
        <cfvo type="percent" val="12"/>
        <cfvo type="percent" val="13"/>
      </iconSet>
    </cfRule>
  </conditionalFormatting>
  <conditionalFormatting sqref="D21:D22">
    <cfRule type="duplicateValues" dxfId="5" priority="72"/>
    <cfRule type="iconSet" priority="73">
      <iconSet>
        <cfvo type="percent" val="0"/>
        <cfvo type="percent" val="12"/>
        <cfvo type="percent" val="13"/>
      </iconSet>
    </cfRule>
  </conditionalFormatting>
  <conditionalFormatting sqref="D19:D20">
    <cfRule type="duplicateValues" dxfId="4" priority="74"/>
    <cfRule type="iconSet" priority="75">
      <iconSet>
        <cfvo type="percent" val="0"/>
        <cfvo type="percent" val="12"/>
        <cfvo type="percent" val="13"/>
      </iconSet>
    </cfRule>
  </conditionalFormatting>
  <conditionalFormatting sqref="H8:H9">
    <cfRule type="duplicateValues" dxfId="3" priority="76"/>
    <cfRule type="iconSet" priority="77">
      <iconSet>
        <cfvo type="percent" val="0"/>
        <cfvo type="percent" val="12"/>
        <cfvo type="percent" val="13"/>
      </iconSet>
    </cfRule>
  </conditionalFormatting>
  <conditionalFormatting sqref="H12:H13">
    <cfRule type="duplicateValues" dxfId="2" priority="78"/>
    <cfRule type="iconSet" priority="79">
      <iconSet>
        <cfvo type="percent" val="0"/>
        <cfvo type="percent" val="12"/>
        <cfvo type="percent" val="13"/>
      </iconSet>
    </cfRule>
  </conditionalFormatting>
  <conditionalFormatting sqref="H16:H17">
    <cfRule type="duplicateValues" dxfId="1" priority="80"/>
    <cfRule type="iconSet" priority="81">
      <iconSet>
        <cfvo type="percent" val="0"/>
        <cfvo type="percent" val="12"/>
        <cfvo type="percent" val="13"/>
      </iconSet>
    </cfRule>
  </conditionalFormatting>
  <conditionalFormatting sqref="H20:H21">
    <cfRule type="duplicateValues" dxfId="0" priority="82"/>
    <cfRule type="iconSet" priority="83">
      <iconSet>
        <cfvo type="percent" val="0"/>
        <cfvo type="percent" val="12"/>
        <cfvo type="percent" val="13"/>
      </iconSet>
    </cfRule>
  </conditionalFormatting>
  <pageMargins left="0.15748031496062992" right="0.11811023622047245" top="0.18" bottom="0.19685039370078741" header="0.13" footer="0.27559055118110237"/>
  <pageSetup paperSize="9" scale="71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Jeux</vt:lpstr>
      <vt:lpstr>Parties Poules</vt:lpstr>
      <vt:lpstr>Parties finales</vt:lpstr>
      <vt:lpstr>Coupe des Perdants</vt:lpstr>
      <vt:lpstr>v2T2RANS</vt:lpstr>
      <vt:lpstr>'Coupe des Perdants'!Zone_d_impression</vt:lpstr>
      <vt:lpstr>Jeux!Zone_d_impression</vt:lpstr>
      <vt:lpstr>'Parties finales'!Zone_d_impression</vt:lpstr>
      <vt:lpstr>'Parties Poules'!Zone_d_impression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2015-11-17T21:41:57Z</cp:lastPrinted>
  <dcterms:created xsi:type="dcterms:W3CDTF">2004-09-07T08:56:58Z</dcterms:created>
  <dcterms:modified xsi:type="dcterms:W3CDTF">2021-04-04T18:02:25Z</dcterms:modified>
</cp:coreProperties>
</file>